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workbookProtection workbookAlgorithmName="SHA-512" workbookHashValue="aMK+PUV68KK2HgbY+8Q95QGxhAPthEr9lslQAtk5tBn8YJ3XJ3oSAJ3ZR44/z3G3CZyPYTgU67ramkKFoqawbQ==" workbookSaltValue="wGRF8jf1UxJLRebRjfQGpw==" workbookSpinCount="100000" lockStructure="1"/>
  <bookViews>
    <workbookView xWindow="240" yWindow="285" windowWidth="14805" windowHeight="7260"/>
  </bookViews>
  <sheets>
    <sheet name="Údaje o bytovém domě" sheetId="2" r:id="rId1"/>
    <sheet name="Indikátory" sheetId="4" r:id="rId2"/>
    <sheet name="List3" sheetId="3" state="hidden" r:id="rId3"/>
    <sheet name="rozpočet" sheetId="8" r:id="rId4"/>
    <sheet name="Nápověda" sheetId="7" r:id="rId5"/>
  </sheets>
  <definedNames>
    <definedName name="_xlnm.Print_Area" localSheetId="0">'Údaje o bytovém domě'!$A$1:$G$54</definedName>
  </definedNames>
  <calcPr calcId="162913"/>
  <customWorkbookViews>
    <customWorkbookView name="vlastní" guid="{43EE85BA-8F27-40EA-8B5B-FE7ED74E17AB}" includePrintSettings="0" includeHiddenRowCol="0" maximized="1" xWindow="-8" yWindow="-8" windowWidth="1936" windowHeight="1176" activeSheetId="4"/>
  </customWorkbookViews>
</workbook>
</file>

<file path=xl/calcChain.xml><?xml version="1.0" encoding="utf-8"?>
<calcChain xmlns="http://schemas.openxmlformats.org/spreadsheetml/2006/main">
  <c r="D13" i="2" l="1"/>
  <c r="D12" i="2"/>
  <c r="C13" i="2" l="1"/>
  <c r="C12" i="2"/>
  <c r="D5" i="4"/>
  <c r="D6" i="4"/>
  <c r="D7" i="4"/>
  <c r="D10" i="4" l="1"/>
  <c r="D9" i="4"/>
  <c r="M32" i="3" l="1"/>
  <c r="K33" i="3" l="1"/>
  <c r="K34" i="3"/>
  <c r="K35" i="3"/>
  <c r="K36" i="3"/>
  <c r="K37" i="3"/>
  <c r="K38" i="3"/>
  <c r="K39" i="3"/>
  <c r="K40" i="3"/>
  <c r="K41" i="3"/>
  <c r="K42" i="3"/>
  <c r="K43" i="3"/>
  <c r="K44" i="3"/>
  <c r="K32" i="3"/>
</calcChain>
</file>

<file path=xl/comments1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Byla součástí projektu instalace některého z následujících zdrojů tepla:
solárních termických kolektorů
kotel na biomasu (např. dřevo, pelety, sláma)
tepelné čerpadlo
kogenerační jednotka využívající jako palivo obnovitelný zdroj energie (např. dřevo, pelety, sláma)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hodnota uvedena v průkazu energetické náročnosti budovy (pro stav před realizací) v části Energetická náročnost hodnocené budovy, písmeno e), řádek č. 7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hodnota uvedena v průkazu energetické náročnosti budovy (pro stav po realizací) v části Energetická náročnost hodnocené budovy, písmeno e), řádek č. 7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číslo kulturní památky nebo označení památkové zóny nebo památkové rezervace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Informace je nutné vyplnit u všech typů projektů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Vyplňuje se pouze v případě spalovacího zdroje na uhlí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lze převzít z Průkazu energetické náročnosti budov z části "Informace o stavebních prvcích a konstrukcích a technických systémech" z tabulky b.1.a) a b.5.a)
účinnost zdroje se vyplňuje pouze v případě zdrojů tepla pro vytápění nebo zdrojů tepla pro přípravu teplé užitkové vody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Vyplňuje se pouze v případě spalovacího zdroje na uhlí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lze převzít z Průkazu energetické náročnosti budov z části "Informace o stavebních prvcích a konstrukcích a technických systémech" z tabulky b.1.a) a b.5.a)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Nepovinné pole. Zde je možné okomentovat vložené údaje</t>
        </r>
      </text>
    </comment>
    <comment ref="C2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40 % z celkových způsobilých výdajů.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30 % z celkových způsobilých výdajů.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40 % z celkových způsobilých výdajů.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bytový dům kulturní památkou anebo se nachází v památkové rezervaci nebo zóně - tedy jsou vyplněny buňky C13 a D13 tohoto listu.
V této hladině je podpora ve výši 30 % z celkových způsobilých výdajů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projekt není zaměřen pouze na zateplení nebo výměnu oken a dveří - tedy pokud je součástí projektu např. výměna zdroje tepla nebo instalace solárních systémů.
V této hladině je podpora ve výši 30 % z celkových způsobilých výdajů. Pokud je součástí jednoho projektu také zateplení nebo výměna oken a dveří splňující požadavky na podporu ve výši 40 % z celkových způsobilých výdajů, pak se 40% podpora vztahuje také na pořízení zdroje tepla nebo jednotky nuceného větrání s rekuperací odpadního tepla.</t>
        </r>
      </text>
    </comment>
  </commentList>
</comments>
</file>

<file path=xl/sharedStrings.xml><?xml version="1.0" encoding="utf-8"?>
<sst xmlns="http://schemas.openxmlformats.org/spreadsheetml/2006/main" count="203" uniqueCount="178">
  <si>
    <t>kotel na zemní plyn</t>
  </si>
  <si>
    <t>Všeobecné emisní faktory oxidu uhličitého</t>
  </si>
  <si>
    <t>Hnědé uhlí</t>
  </si>
  <si>
    <t>Černé uhlí</t>
  </si>
  <si>
    <t>Zemní plyn</t>
  </si>
  <si>
    <t>Biomasa</t>
  </si>
  <si>
    <t>Elektřina</t>
  </si>
  <si>
    <t>nedopal</t>
  </si>
  <si>
    <t>Podíl PM10 na TZL</t>
  </si>
  <si>
    <t>Tříděné druhy uhlí</t>
  </si>
  <si>
    <t>Dřevo</t>
  </si>
  <si>
    <t>Prachové druhy uhlí</t>
  </si>
  <si>
    <t>Jiná biomasa</t>
  </si>
  <si>
    <t>Lignit, proplástek</t>
  </si>
  <si>
    <t>Topné oleje</t>
  </si>
  <si>
    <t>Koks</t>
  </si>
  <si>
    <t>Plynná paliva</t>
  </si>
  <si>
    <t>Kvalitativní parametry paliva</t>
  </si>
  <si>
    <t>Název indikátoru</t>
  </si>
  <si>
    <t>Kód indikátor</t>
  </si>
  <si>
    <t>3 24 01</t>
  </si>
  <si>
    <t>Počet domácností s lépe klasifikovanou spotřebou energie</t>
  </si>
  <si>
    <t>3 24 02</t>
  </si>
  <si>
    <t>Počet domácností se sníženou spotřebou energie bez zlepšení klasifikace spotřeby energie</t>
  </si>
  <si>
    <t>3 24 03</t>
  </si>
  <si>
    <t>3 23 00</t>
  </si>
  <si>
    <t>Snížení konečné spotřeby energie u podpořených subjektů</t>
  </si>
  <si>
    <t>ANO</t>
  </si>
  <si>
    <t>NE</t>
  </si>
  <si>
    <t>Těžké topné oleje</t>
  </si>
  <si>
    <t>Lehké topné oleje</t>
  </si>
  <si>
    <t>kotel na tuhá paliva - černé uhlí</t>
  </si>
  <si>
    <t>kotel na tuhá paliva - hnědé uhlí</t>
  </si>
  <si>
    <t>kotel na kapalná paliva - lehké topné oleje</t>
  </si>
  <si>
    <t>kotel na kapalná paliva - těžké topné oleje</t>
  </si>
  <si>
    <t>účinnost zdroje tepla/topný faktor tepelného čerpadla</t>
  </si>
  <si>
    <t>Extra lehký topný olej (topná nafta)</t>
  </si>
  <si>
    <t>Těžké topné oleje (mazut)</t>
  </si>
  <si>
    <t>Obilná sláma</t>
  </si>
  <si>
    <t>Dřevní pelety</t>
  </si>
  <si>
    <t>Palivové dřevo</t>
  </si>
  <si>
    <r>
      <t>výhřevnost (MJ/kg;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</si>
  <si>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kotel na tuhá paliva - dřevní pelety</t>
  </si>
  <si>
    <t>kotel na tuhá paliva - palivové dřevo</t>
  </si>
  <si>
    <t>kotel na tuhá paliva - obilná sláma</t>
  </si>
  <si>
    <t>kotel na kapalná paliva - topná nafta</t>
  </si>
  <si>
    <t>Druh topeniště</t>
  </si>
  <si>
    <t>pevný rošt</t>
  </si>
  <si>
    <t>pásový rošt</t>
  </si>
  <si>
    <t>kotel na tuhá paliva - černé uhlí s pásovým roštem</t>
  </si>
  <si>
    <t>kotel na tuhá paliva - černé uhlí s pásovým roštem s pohazovačem</t>
  </si>
  <si>
    <t>kotel na tuhá paliva - černé uhlí s pohyblivým roštem</t>
  </si>
  <si>
    <t>kotel na tuhá paliva - hnědé uhlí s pevným roštem</t>
  </si>
  <si>
    <t>kotel na tuhá paliva - hnědé uhlí s pásovým roštem</t>
  </si>
  <si>
    <t>kotel na tuhá paliva - hnědé uhlí s pásovým roštem s pohazovačem</t>
  </si>
  <si>
    <t>kotel na tuhá paliva - hnědé uhlí s pohyblivým roštem</t>
  </si>
  <si>
    <t>kotel na tuhá paliva - černé uhlí a s pevným roštem</t>
  </si>
  <si>
    <t>Kotel na dřevo, pelety, slámu</t>
  </si>
  <si>
    <t>EF SO2 * 0,54</t>
  </si>
  <si>
    <t>EF NOX * 0,88</t>
  </si>
  <si>
    <t>EF TZL * P</t>
  </si>
  <si>
    <t>Instalace zdroje pro výrobu tepla využívajícího obnovitelné zdroje</t>
  </si>
  <si>
    <t>Počet domácností, u kterých došlo ke změně zdroje energie</t>
  </si>
  <si>
    <t>STAV PŘED REALIZACÍ PROJEKTU</t>
  </si>
  <si>
    <t>STAV PO REALIZACI PROJEKTU</t>
  </si>
  <si>
    <t>soustava zásobování tepelnou energií</t>
  </si>
  <si>
    <t>elektrická energie</t>
  </si>
  <si>
    <t>Cílová hodnota indikátoru  [GJ/rok]</t>
  </si>
  <si>
    <t>Výchozí hodnota indikátoru  [GJ/rok]</t>
  </si>
  <si>
    <t>Údaje o bytovém domě:</t>
  </si>
  <si>
    <t>Údaje o technických systémech budovy</t>
  </si>
  <si>
    <t>součet v kg/t</t>
  </si>
  <si>
    <t>Počet bytů</t>
  </si>
  <si>
    <t>Klasifikační stupeň celkové dodané energie před realizací</t>
  </si>
  <si>
    <t>Klasifikační stupeň celkové dodané energie po realizací</t>
  </si>
  <si>
    <t xml:space="preserve">Celková dodaná energie před realizací </t>
  </si>
  <si>
    <t xml:space="preserve">Celková dodaná energie po realizaci </t>
  </si>
  <si>
    <t>kWh/rok</t>
  </si>
  <si>
    <t>MWh/rok</t>
  </si>
  <si>
    <t>A</t>
  </si>
  <si>
    <t>B</t>
  </si>
  <si>
    <t>C</t>
  </si>
  <si>
    <t>D</t>
  </si>
  <si>
    <t>E</t>
  </si>
  <si>
    <t>F</t>
  </si>
  <si>
    <t>G</t>
  </si>
  <si>
    <t>Změna zdroje tepla v rámci projektu</t>
  </si>
  <si>
    <t>Celková primární energie před realizací</t>
  </si>
  <si>
    <t>Celková primární energie po realizaci</t>
  </si>
  <si>
    <t>Památková ochrana budovy</t>
  </si>
  <si>
    <t>Bytový dům v památkové rezervaci</t>
  </si>
  <si>
    <t>Bytový dům v památkové zóně</t>
  </si>
  <si>
    <t>Kulturní památka</t>
  </si>
  <si>
    <t xml:space="preserve">celková primární energie </t>
  </si>
  <si>
    <t>jednotky</t>
  </si>
  <si>
    <t>Zateplení obvodových konstrukcí</t>
  </si>
  <si>
    <t>Výměna výplní otvorů</t>
  </si>
  <si>
    <t>Výměna střešní krytiny</t>
  </si>
  <si>
    <t>Instalace exteriérových prvků stínění</t>
  </si>
  <si>
    <t>Renovace lodžií a balkonů</t>
  </si>
  <si>
    <t>Sanace statických poruch</t>
  </si>
  <si>
    <t>Sanace zdiva</t>
  </si>
  <si>
    <t>Oprava hydroizolace</t>
  </si>
  <si>
    <t>Zemní práce</t>
  </si>
  <si>
    <t>Přesuny sutě a vybouraných hmot</t>
  </si>
  <si>
    <t>Odstranění nevyhovující tepelní izolace</t>
  </si>
  <si>
    <t>Výstavba centrálního vytápění</t>
  </si>
  <si>
    <t>Opatření na sanaci azbestových konstrukcí</t>
  </si>
  <si>
    <t>Instalace systému nuceného větrání se zpětným získáváním tepla</t>
  </si>
  <si>
    <t>Výměna stávajícího hlavního zdroje tepla</t>
  </si>
  <si>
    <t>Instalace nového hlavního zdroje tepla</t>
  </si>
  <si>
    <t>Instalace solárních termických systémů</t>
  </si>
  <si>
    <t>Instalace fotovoltaických soustav</t>
  </si>
  <si>
    <t>Instalace akumulační nádrže nebo akumulátorů</t>
  </si>
  <si>
    <t>Realizace opatření na ochranu hnízdišť rorýsů a netopýrů</t>
  </si>
  <si>
    <t>Pořízení a instalace světelných zdrojů energetické třídy A+ a A++ do společných prostor bytového domu</t>
  </si>
  <si>
    <t>Pořízení nebo výměna předávací stanice a náklady spojené s připojením k soustavě zásobování tepelnou energií</t>
  </si>
  <si>
    <t>Technický dozor investora</t>
  </si>
  <si>
    <t>Zajištění bezpečnosti a ochrany zdraví při práci</t>
  </si>
  <si>
    <t>Autorský dozor</t>
  </si>
  <si>
    <t>Zpracování projektové dokumentace</t>
  </si>
  <si>
    <t>Zpracování dokumentace skutečného provedení stavby</t>
  </si>
  <si>
    <t>Zpracování dokumentace pro provádění stavby</t>
  </si>
  <si>
    <t>Zaměření stávajícího stavu budovy</t>
  </si>
  <si>
    <t>Provedení hydraulické zkoušky otopné soustavy</t>
  </si>
  <si>
    <t>Vyregulování nebo modernizace soustavy vytápění objektu a rozvodů teplé užitkové vody včetně instalace systémů měření a regulace otopné soustavy</t>
  </si>
  <si>
    <t>Zpracování energetického hodnocení</t>
  </si>
  <si>
    <t>Podklady pro hodnocení</t>
  </si>
  <si>
    <t>Příprava a realizace zadávacích a výběrových řízení</t>
  </si>
  <si>
    <t>Zpracování výpočtu hodnot indikátorů</t>
  </si>
  <si>
    <t>1a</t>
  </si>
  <si>
    <t>Úspora celkové dodané energie min. 40 %</t>
  </si>
  <si>
    <t>Dosažení klasifikační třídy celkové dodané energie B nebo lepší</t>
  </si>
  <si>
    <t>Splnění požadavků pro nákladově optimální úroveň podle písm. a) nebo b), odst.2, §6, vyhl. č. 78/2013 Sb., o energetické náročnosti budov</t>
  </si>
  <si>
    <t>1b</t>
  </si>
  <si>
    <t>Úspora celkové dodané energie min. 30 %</t>
  </si>
  <si>
    <t>Dosažení klasifikační třídy celkové dodané energie C nebo lepší</t>
  </si>
  <si>
    <t>1c</t>
  </si>
  <si>
    <t>Úspora celkové dodané energie min. 20 %</t>
  </si>
  <si>
    <r>
      <t xml:space="preserve">Dosažení 0,95 násobku doporučené hodnoty součinitele prostupu tepla U </t>
    </r>
    <r>
      <rPr>
        <vertAlign val="subscript"/>
        <sz val="11"/>
        <color theme="1"/>
        <rFont val="Calibri"/>
        <family val="2"/>
        <charset val="238"/>
        <scheme val="minor"/>
      </rPr>
      <t>rec,20</t>
    </r>
    <r>
      <rPr>
        <sz val="11"/>
        <color theme="1"/>
        <rFont val="Calibri"/>
        <family val="2"/>
        <scheme val="minor"/>
      </rPr>
      <t xml:space="preserve"> podle ČSN 73 0540-2</t>
    </r>
  </si>
  <si>
    <t>Dosažení požadovaných hodnot kritérií pro instalované technologie</t>
  </si>
  <si>
    <r>
      <t xml:space="preserve">Dosažení požadované hodnoty součinitele prostupu tepla U </t>
    </r>
    <r>
      <rPr>
        <vertAlign val="subscript"/>
        <sz val="11"/>
        <color theme="1"/>
        <rFont val="Calibri"/>
        <family val="2"/>
        <charset val="238"/>
        <scheme val="minor"/>
      </rPr>
      <t>N,20</t>
    </r>
    <r>
      <rPr>
        <sz val="11"/>
        <color theme="1"/>
        <rFont val="Calibri"/>
        <family val="2"/>
        <scheme val="minor"/>
      </rPr>
      <t xml:space="preserve"> jednotlivých zateplovaných konstrukcí nebo měněných výplní otvorů (pouze pro budovy, které jsou kulturní památkou, anebo nejsou kulturní památkou, ale nacházejí se v památkové rezervaci nebo zóně.</t>
    </r>
  </si>
  <si>
    <t>Hodnoty indikátorů, které jsou zeleně podbarvené, je třeba přepsat při podání žádosti do monitorovacího systému. Na záložce "Indikátory" jsou přednastaveny indikátory č. 3 23 00 a 3 60 10, které jsou povinné pro všechny typy projektů. Ostatní indikátory je možné přidat pomocí tlačítka "Nový záznam". Výpočet cílové hodnoty indikátoru 3 60 10 Odhadované roční snížení emisí skleníkových plynů doporučujeme svěřit energetickému specialistovi.</t>
  </si>
  <si>
    <t>Komentář</t>
  </si>
  <si>
    <t>celková primární energie</t>
  </si>
  <si>
    <t>Energonositel</t>
  </si>
  <si>
    <t>Název projektu:</t>
  </si>
  <si>
    <t>Hodnota</t>
  </si>
  <si>
    <r>
      <t xml:space="preserve">Celková dodaná energie - buňky C10 a C11 na listu </t>
    </r>
    <r>
      <rPr>
        <i/>
        <sz val="11"/>
        <color theme="1"/>
        <rFont val="Calibri"/>
        <family val="2"/>
        <charset val="238"/>
        <scheme val="minor"/>
      </rPr>
      <t>Údaje o bytovém domě</t>
    </r>
  </si>
  <si>
    <r>
      <t xml:space="preserve">Klasifikační třída celkové dodané energie - buňky C6 a C7 na listu </t>
    </r>
    <r>
      <rPr>
        <i/>
        <sz val="11"/>
        <color theme="1"/>
        <rFont val="Calibri"/>
        <family val="2"/>
        <charset val="238"/>
        <scheme val="minor"/>
      </rPr>
      <t>Údaje o bytovém domě</t>
    </r>
  </si>
  <si>
    <t>Energonositelé a celková primární energie - buňky B18-B21, E18-E21, B24-B27, E24-E27 na listu Údaje o bytovém domě</t>
  </si>
  <si>
    <t>tepelné čerpadlo - zemní plyn</t>
  </si>
  <si>
    <t>tepelné čerpadlo - el. energie</t>
  </si>
  <si>
    <t>kotel na tuhá paliva - koks</t>
  </si>
  <si>
    <t>kotel na tuhá paliva - peletky</t>
  </si>
  <si>
    <t>Celková cena (způsobilé výdaje)</t>
  </si>
  <si>
    <t>Nezpůsobilé výdaje</t>
  </si>
  <si>
    <t>Investiční/neinvestiční výdaj</t>
  </si>
  <si>
    <t>Kód položky v MS2014+</t>
  </si>
  <si>
    <t>Číslo výběrového řízení</t>
  </si>
  <si>
    <t>Případná poznámka</t>
  </si>
  <si>
    <t>Zlepšení tepelně-technických parametrů stavebních konstrukcí bytových domů</t>
  </si>
  <si>
    <t>Instalace prvků stínění</t>
  </si>
  <si>
    <t>Instalace nového zdroje tepla</t>
  </si>
  <si>
    <t>Instalace solárních termických kolektorů včetně instalace akumulační nádrže</t>
  </si>
  <si>
    <t>Instalace solárních fotovoltaických soustav</t>
  </si>
  <si>
    <t>Připojení bytového domu k soustavě zásobování tepelnou energií</t>
  </si>
  <si>
    <t>Výměna předávací stanice</t>
  </si>
  <si>
    <t>Pořízení a instalace světelných zdrojů energetické třídy A+ a A++ do společných prostor bytového domu a čidla pohybu</t>
  </si>
  <si>
    <t>Zabezpečení výstavby (TDI, AD, BOZP)</t>
  </si>
  <si>
    <t>Projektová dokumentace (včetně zaměření stávajícího stavu)</t>
  </si>
  <si>
    <t>Zpracování energetického hodnocení (včetně výpočtu indikátoru)</t>
  </si>
  <si>
    <t>Povinná publicita</t>
  </si>
  <si>
    <t>ROZPOČET ZPŮSOBILÝCH VÝDAJŮ PROJEKTU</t>
  </si>
  <si>
    <t>INV</t>
  </si>
  <si>
    <t>NEINV</t>
  </si>
  <si>
    <t xml:space="preserve">Hlavní aktivita </t>
  </si>
  <si>
    <t>Vedlejší aktivita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</si>
</sst>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Protection="1">
      <protection hidden="1"/>
    </xf>
    <xf numFmtId="0" fontId="0" fillId="0" borderId="0" xfId="0" applyProtection="1">
      <protection hidden="1"/>
    </xf>
    <xf numFmtId="0" fontId="0" fillId="2" borderId="0" xfId="0" applyFill="1" applyAlignment="1"/>
    <xf numFmtId="164" fontId="0" fillId="0" borderId="0" xfId="0" applyNumberFormat="1" applyProtection="1">
      <protection hidden="1"/>
    </xf>
    <xf numFmtId="0" fontId="0" fillId="2" borderId="0" xfId="0" applyFill="1"/>
    <xf numFmtId="4" fontId="0" fillId="3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6" xfId="0" applyBorder="1"/>
    <xf numFmtId="0" fontId="0" fillId="0" borderId="0" xfId="0" applyBorder="1"/>
    <xf numFmtId="0" fontId="0" fillId="0" borderId="11" xfId="0" applyBorder="1"/>
    <xf numFmtId="0" fontId="0" fillId="3" borderId="12" xfId="0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4" fontId="0" fillId="3" borderId="9" xfId="0" applyNumberFormat="1" applyFill="1" applyBorder="1" applyProtection="1">
      <protection locked="0"/>
    </xf>
    <xf numFmtId="0" fontId="0" fillId="0" borderId="6" xfId="0" applyBorder="1" applyAlignment="1">
      <alignment wrapText="1"/>
    </xf>
    <xf numFmtId="0" fontId="0" fillId="0" borderId="0" xfId="0" applyFill="1" applyBorder="1" applyAlignment="1"/>
    <xf numFmtId="0" fontId="0" fillId="0" borderId="8" xfId="0" applyBorder="1" applyAlignment="1">
      <alignment wrapText="1"/>
    </xf>
    <xf numFmtId="0" fontId="0" fillId="2" borderId="0" xfId="0" applyFill="1" applyAlignment="1"/>
    <xf numFmtId="0" fontId="0" fillId="0" borderId="0" xfId="0" applyAlignment="1"/>
    <xf numFmtId="0" fontId="0" fillId="0" borderId="0" xfId="0" applyFill="1" applyBorder="1" applyAlignment="1"/>
    <xf numFmtId="0" fontId="0" fillId="2" borderId="0" xfId="0" applyFill="1" applyAlignment="1"/>
    <xf numFmtId="0" fontId="0" fillId="0" borderId="21" xfId="0" applyFill="1" applyBorder="1" applyAlignment="1">
      <alignment horizontal="center"/>
    </xf>
    <xf numFmtId="0" fontId="8" fillId="0" borderId="0" xfId="0" applyFont="1"/>
    <xf numFmtId="4" fontId="0" fillId="0" borderId="1" xfId="0" applyNumberFormat="1" applyFill="1" applyBorder="1" applyProtection="1">
      <protection locked="0"/>
    </xf>
    <xf numFmtId="0" fontId="0" fillId="0" borderId="1" xfId="0" applyBorder="1"/>
    <xf numFmtId="49" fontId="12" fillId="0" borderId="1" xfId="0" applyNumberFormat="1" applyFont="1" applyBorder="1"/>
    <xf numFmtId="0" fontId="0" fillId="0" borderId="7" xfId="0" applyBorder="1"/>
    <xf numFmtId="49" fontId="0" fillId="0" borderId="1" xfId="0" applyNumberFormat="1" applyBorder="1"/>
    <xf numFmtId="0" fontId="0" fillId="0" borderId="14" xfId="0" applyBorder="1"/>
    <xf numFmtId="0" fontId="0" fillId="0" borderId="9" xfId="0" applyBorder="1"/>
    <xf numFmtId="0" fontId="12" fillId="0" borderId="33" xfId="0" applyFont="1" applyBorder="1" applyAlignment="1">
      <alignment wrapText="1"/>
    </xf>
    <xf numFmtId="0" fontId="0" fillId="0" borderId="34" xfId="0" applyBorder="1"/>
    <xf numFmtId="49" fontId="12" fillId="0" borderId="34" xfId="0" applyNumberFormat="1" applyFont="1" applyBorder="1"/>
    <xf numFmtId="0" fontId="0" fillId="0" borderId="35" xfId="0" applyBorder="1"/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5" fontId="0" fillId="0" borderId="34" xfId="0" applyNumberFormat="1" applyBorder="1"/>
    <xf numFmtId="165" fontId="0" fillId="0" borderId="1" xfId="0" applyNumberFormat="1" applyBorder="1"/>
    <xf numFmtId="165" fontId="0" fillId="0" borderId="14" xfId="0" applyNumberFormat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0" fillId="0" borderId="36" xfId="0" applyBorder="1" applyAlignment="1">
      <alignment wrapText="1"/>
    </xf>
    <xf numFmtId="165" fontId="0" fillId="0" borderId="26" xfId="0" applyNumberFormat="1" applyBorder="1"/>
    <xf numFmtId="0" fontId="0" fillId="0" borderId="26" xfId="0" applyBorder="1"/>
    <xf numFmtId="0" fontId="0" fillId="0" borderId="37" xfId="0" applyBorder="1"/>
    <xf numFmtId="0" fontId="0" fillId="2" borderId="0" xfId="0" applyFill="1" applyAlignment="1"/>
    <xf numFmtId="0" fontId="0" fillId="0" borderId="0" xfId="0" applyAlignment="1"/>
    <xf numFmtId="0" fontId="0" fillId="2" borderId="3" xfId="0" applyFill="1" applyBorder="1" applyAlignment="1"/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left" vertical="justify" wrapText="1"/>
    </xf>
    <xf numFmtId="0" fontId="8" fillId="0" borderId="2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justify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left" vertical="justify"/>
    </xf>
    <xf numFmtId="0" fontId="8" fillId="0" borderId="22" xfId="0" applyFont="1" applyFill="1" applyBorder="1" applyAlignment="1">
      <alignment horizontal="center" vertical="center"/>
    </xf>
    <xf numFmtId="0" fontId="0" fillId="0" borderId="1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0" fillId="3" borderId="1" xfId="0" applyFill="1" applyBorder="1" applyAlignment="1">
      <alignment wrapText="1"/>
    </xf>
    <xf numFmtId="0" fontId="0" fillId="0" borderId="0" xfId="0" applyFill="1" applyBorder="1" applyAlignment="1">
      <alignment horizontal="left" vertical="justify"/>
    </xf>
    <xf numFmtId="0" fontId="0" fillId="3" borderId="26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3" borderId="25" xfId="0" applyFont="1" applyFill="1" applyBorder="1" applyAlignment="1"/>
    <xf numFmtId="0" fontId="10" fillId="3" borderId="25" xfId="0" applyFont="1" applyFill="1" applyBorder="1" applyAlignment="1"/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3" borderId="18" xfId="0" applyFill="1" applyBorder="1" applyAlignment="1" applyProtection="1">
      <protection locked="0"/>
    </xf>
    <xf numFmtId="0" fontId="0" fillId="0" borderId="19" xfId="0" applyBorder="1" applyAlignment="1"/>
    <xf numFmtId="0" fontId="0" fillId="0" borderId="20" xfId="0" applyBorder="1" applyAlignment="1"/>
    <xf numFmtId="0" fontId="0" fillId="0" borderId="0" xfId="0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/>
    </xf>
    <xf numFmtId="0" fontId="0" fillId="0" borderId="3" xfId="0" applyBorder="1" applyAlignment="1">
      <alignment horizontal="left" vertical="justify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2" borderId="6" xfId="0" applyFill="1" applyBorder="1" applyAlignment="1"/>
    <xf numFmtId="0" fontId="0" fillId="2" borderId="11" xfId="0" applyFill="1" applyBorder="1" applyAlignment="1"/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ální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theme="0" tint="-0.499984740745262"/>
      </font>
      <fill>
        <patternFill>
          <bgColor theme="0" tint="-0.24994659260841701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17</xdr:row>
      <xdr:rowOff>35797</xdr:rowOff>
    </xdr:from>
    <xdr:to>
      <xdr:col>3</xdr:col>
      <xdr:colOff>1657350</xdr:colOff>
      <xdr:row>42</xdr:row>
      <xdr:rowOff>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3274297"/>
          <a:ext cx="9553575" cy="4726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161925</xdr:rowOff>
    </xdr:from>
    <xdr:to>
      <xdr:col>7</xdr:col>
      <xdr:colOff>292608</xdr:colOff>
      <xdr:row>18</xdr:row>
      <xdr:rowOff>128397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42925"/>
          <a:ext cx="3950208" cy="26334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7</xdr:col>
      <xdr:colOff>342900</xdr:colOff>
      <xdr:row>26</xdr:row>
      <xdr:rowOff>51816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0"/>
          <a:ext cx="4000500" cy="81381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161544</xdr:rowOff>
    </xdr:from>
    <xdr:to>
      <xdr:col>7</xdr:col>
      <xdr:colOff>502920</xdr:colOff>
      <xdr:row>37</xdr:row>
      <xdr:rowOff>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7248144"/>
          <a:ext cx="4160520" cy="1362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G54"/>
  <sheetViews>
    <sheetView tabSelected="1" view="pageBreakPreview" zoomScaleNormal="100" zoomScaleSheetLayoutView="100" workbookViewId="0">
      <selection activeCell="C5" sqref="C5"/>
    </sheetView>
  </sheetViews>
  <sheetFormatPr defaultRowHeight="15" x14ac:dyDescent="0.25"/>
  <cols>
    <col min="1" max="1" width="9.140625" style="21"/>
    <col min="2" max="2" width="69.7109375" style="21" customWidth="1"/>
    <col min="3" max="3" width="18.140625" style="21" customWidth="1"/>
    <col min="4" max="4" width="14.140625" style="21" customWidth="1"/>
    <col min="5" max="5" width="34.140625" style="21" customWidth="1"/>
    <col min="6" max="6" width="18.5703125" style="21" bestFit="1" customWidth="1"/>
    <col min="8" max="8" width="0" hidden="1" customWidth="1"/>
  </cols>
  <sheetData>
    <row r="1" spans="1:7" x14ac:dyDescent="0.25">
      <c r="A1" s="49"/>
      <c r="B1" s="49"/>
      <c r="C1" s="49"/>
      <c r="D1" s="49"/>
      <c r="E1" s="49"/>
      <c r="F1" s="50"/>
      <c r="G1" s="50"/>
    </row>
    <row r="2" spans="1:7" ht="12" customHeight="1" x14ac:dyDescent="0.25">
      <c r="A2" s="49"/>
      <c r="B2" s="49"/>
      <c r="C2" s="49"/>
      <c r="D2" s="49"/>
      <c r="E2" s="49"/>
      <c r="F2" s="50"/>
      <c r="G2" s="50"/>
    </row>
    <row r="3" spans="1:7" ht="24" customHeight="1" thickBot="1" x14ac:dyDescent="0.4">
      <c r="A3" s="23"/>
      <c r="B3" s="68" t="s">
        <v>146</v>
      </c>
      <c r="C3" s="69"/>
      <c r="D3" s="69"/>
      <c r="E3" s="69"/>
      <c r="F3" s="69"/>
      <c r="G3" s="49"/>
    </row>
    <row r="4" spans="1:7" ht="31.5" customHeight="1" x14ac:dyDescent="0.25">
      <c r="A4" s="49"/>
      <c r="B4" s="82" t="s">
        <v>69</v>
      </c>
      <c r="C4" s="83"/>
      <c r="D4" s="76"/>
      <c r="E4" s="76"/>
      <c r="F4" s="77"/>
      <c r="G4" s="49"/>
    </row>
    <row r="5" spans="1:7" ht="15.95" customHeight="1" x14ac:dyDescent="0.25">
      <c r="A5" s="49"/>
      <c r="B5" s="17" t="s">
        <v>72</v>
      </c>
      <c r="C5" s="8"/>
      <c r="D5" s="18"/>
      <c r="E5" s="18"/>
      <c r="F5" s="11"/>
      <c r="G5" s="49"/>
    </row>
    <row r="6" spans="1:7" ht="15.95" customHeight="1" x14ac:dyDescent="0.25">
      <c r="A6" s="49"/>
      <c r="B6" s="17" t="s">
        <v>73</v>
      </c>
      <c r="C6" s="8"/>
      <c r="D6" s="18"/>
      <c r="E6" s="18"/>
      <c r="F6" s="11"/>
      <c r="G6" s="49"/>
    </row>
    <row r="7" spans="1:7" ht="15.95" customHeight="1" x14ac:dyDescent="0.25">
      <c r="A7" s="49"/>
      <c r="B7" s="17" t="s">
        <v>74</v>
      </c>
      <c r="C7" s="8"/>
      <c r="D7" s="18"/>
      <c r="E7" s="18"/>
      <c r="F7" s="11"/>
      <c r="G7" s="49"/>
    </row>
    <row r="8" spans="1:7" ht="15.95" customHeight="1" x14ac:dyDescent="0.25">
      <c r="A8" s="49"/>
      <c r="B8" s="17" t="s">
        <v>86</v>
      </c>
      <c r="C8" s="8"/>
      <c r="D8" s="18"/>
      <c r="E8" s="18"/>
      <c r="F8" s="11"/>
      <c r="G8" s="49"/>
    </row>
    <row r="9" spans="1:7" ht="15.95" customHeight="1" x14ac:dyDescent="0.25">
      <c r="A9" s="49"/>
      <c r="B9" s="17" t="s">
        <v>61</v>
      </c>
      <c r="C9" s="8"/>
      <c r="D9" s="18"/>
      <c r="E9" s="18"/>
      <c r="F9" s="11"/>
      <c r="G9" s="49"/>
    </row>
    <row r="10" spans="1:7" ht="15.95" customHeight="1" x14ac:dyDescent="0.25">
      <c r="A10" s="49"/>
      <c r="B10" s="17" t="s">
        <v>75</v>
      </c>
      <c r="C10" s="8"/>
      <c r="D10" s="8"/>
      <c r="E10" s="18"/>
      <c r="F10" s="11"/>
      <c r="G10" s="49"/>
    </row>
    <row r="11" spans="1:7" ht="15.95" customHeight="1" x14ac:dyDescent="0.25">
      <c r="A11" s="49"/>
      <c r="B11" s="17" t="s">
        <v>76</v>
      </c>
      <c r="C11" s="8"/>
      <c r="D11" s="8"/>
      <c r="E11" s="18"/>
      <c r="F11" s="11"/>
      <c r="G11" s="49"/>
    </row>
    <row r="12" spans="1:7" ht="15.95" customHeight="1" x14ac:dyDescent="0.25">
      <c r="A12" s="49"/>
      <c r="B12" s="17" t="s">
        <v>87</v>
      </c>
      <c r="C12" s="26">
        <f>SUM(E18:E21)</f>
        <v>0</v>
      </c>
      <c r="D12" s="26">
        <f>F18</f>
        <v>0</v>
      </c>
      <c r="E12" s="18"/>
      <c r="F12" s="11"/>
      <c r="G12" s="49"/>
    </row>
    <row r="13" spans="1:7" ht="15.95" customHeight="1" x14ac:dyDescent="0.25">
      <c r="A13" s="49"/>
      <c r="B13" s="17" t="s">
        <v>88</v>
      </c>
      <c r="C13" s="26">
        <f>SUM(E24:E27)</f>
        <v>0</v>
      </c>
      <c r="D13" s="26">
        <f>F24</f>
        <v>0</v>
      </c>
      <c r="E13" s="18"/>
      <c r="F13" s="11"/>
      <c r="G13" s="49"/>
    </row>
    <row r="14" spans="1:7" ht="15.95" customHeight="1" thickBot="1" x14ac:dyDescent="0.3">
      <c r="A14" s="49"/>
      <c r="B14" s="19" t="s">
        <v>89</v>
      </c>
      <c r="C14" s="15"/>
      <c r="D14" s="84"/>
      <c r="E14" s="85"/>
      <c r="F14" s="86"/>
      <c r="G14" s="49"/>
    </row>
    <row r="15" spans="1:7" ht="29.25" customHeight="1" thickBot="1" x14ac:dyDescent="0.3">
      <c r="A15" s="49"/>
      <c r="B15" s="78" t="s">
        <v>70</v>
      </c>
      <c r="C15" s="79"/>
      <c r="D15" s="80"/>
      <c r="E15" s="80"/>
      <c r="F15" s="81"/>
      <c r="G15" s="49"/>
    </row>
    <row r="16" spans="1:7" ht="35.25" customHeight="1" x14ac:dyDescent="0.25">
      <c r="A16" s="49"/>
      <c r="B16" s="74" t="s">
        <v>63</v>
      </c>
      <c r="C16" s="75"/>
      <c r="D16" s="76"/>
      <c r="E16" s="76"/>
      <c r="F16" s="77"/>
      <c r="G16" s="49"/>
    </row>
    <row r="17" spans="1:7" ht="16.5" customHeight="1" x14ac:dyDescent="0.25">
      <c r="A17" s="49"/>
      <c r="B17" s="9" t="s">
        <v>145</v>
      </c>
      <c r="C17" s="10" t="s">
        <v>46</v>
      </c>
      <c r="D17" s="10" t="s">
        <v>35</v>
      </c>
      <c r="E17" s="10" t="s">
        <v>93</v>
      </c>
      <c r="F17" s="11" t="s">
        <v>94</v>
      </c>
      <c r="G17" s="49"/>
    </row>
    <row r="18" spans="1:7" x14ac:dyDescent="0.25">
      <c r="A18" s="49"/>
      <c r="B18" s="12"/>
      <c r="C18" s="8"/>
      <c r="D18" s="8"/>
      <c r="E18" s="7"/>
      <c r="F18" s="13"/>
      <c r="G18" s="49"/>
    </row>
    <row r="19" spans="1:7" x14ac:dyDescent="0.25">
      <c r="A19" s="49"/>
      <c r="B19" s="12"/>
      <c r="C19" s="8"/>
      <c r="D19" s="8"/>
      <c r="E19" s="7"/>
      <c r="F19" s="13"/>
      <c r="G19" s="49"/>
    </row>
    <row r="20" spans="1:7" x14ac:dyDescent="0.25">
      <c r="A20" s="49"/>
      <c r="B20" s="12"/>
      <c r="C20" s="8"/>
      <c r="D20" s="8"/>
      <c r="E20" s="8"/>
      <c r="F20" s="13"/>
      <c r="G20" s="49"/>
    </row>
    <row r="21" spans="1:7" x14ac:dyDescent="0.25">
      <c r="A21" s="49"/>
      <c r="B21" s="12"/>
      <c r="C21" s="8"/>
      <c r="D21" s="8"/>
      <c r="E21" s="8"/>
      <c r="F21" s="13"/>
      <c r="G21" s="49"/>
    </row>
    <row r="22" spans="1:7" ht="42.75" customHeight="1" x14ac:dyDescent="0.25">
      <c r="A22" s="49"/>
      <c r="B22" s="70" t="s">
        <v>64</v>
      </c>
      <c r="C22" s="71"/>
      <c r="D22" s="72"/>
      <c r="E22" s="72"/>
      <c r="F22" s="73"/>
      <c r="G22" s="49"/>
    </row>
    <row r="23" spans="1:7" ht="17.25" customHeight="1" x14ac:dyDescent="0.25">
      <c r="A23" s="49"/>
      <c r="B23" s="9" t="s">
        <v>145</v>
      </c>
      <c r="C23" s="10" t="s">
        <v>46</v>
      </c>
      <c r="D23" s="10" t="s">
        <v>35</v>
      </c>
      <c r="E23" s="10" t="s">
        <v>144</v>
      </c>
      <c r="F23" s="11" t="s">
        <v>94</v>
      </c>
      <c r="G23" s="49"/>
    </row>
    <row r="24" spans="1:7" x14ac:dyDescent="0.25">
      <c r="A24" s="49"/>
      <c r="B24" s="12"/>
      <c r="C24" s="8"/>
      <c r="D24" s="8"/>
      <c r="E24" s="7"/>
      <c r="F24" s="13"/>
      <c r="G24" s="49"/>
    </row>
    <row r="25" spans="1:7" x14ac:dyDescent="0.25">
      <c r="A25" s="49"/>
      <c r="B25" s="12"/>
      <c r="C25" s="8"/>
      <c r="D25" s="8"/>
      <c r="E25" s="8"/>
      <c r="F25" s="13"/>
      <c r="G25" s="49"/>
    </row>
    <row r="26" spans="1:7" x14ac:dyDescent="0.25">
      <c r="A26" s="49"/>
      <c r="B26" s="12"/>
      <c r="C26" s="8"/>
      <c r="D26" s="8"/>
      <c r="E26" s="8"/>
      <c r="F26" s="13"/>
      <c r="G26" s="49"/>
    </row>
    <row r="27" spans="1:7" ht="15.75" thickBot="1" x14ac:dyDescent="0.3">
      <c r="A27" s="49"/>
      <c r="B27" s="14"/>
      <c r="C27" s="15"/>
      <c r="D27" s="15"/>
      <c r="E27" s="15"/>
      <c r="F27" s="16"/>
      <c r="G27" s="49"/>
    </row>
    <row r="28" spans="1:7" ht="15.75" thickBot="1" x14ac:dyDescent="0.3">
      <c r="A28" s="49"/>
      <c r="B28" s="60"/>
      <c r="C28" s="61"/>
      <c r="D28" s="61"/>
      <c r="E28" s="61"/>
      <c r="F28" s="62"/>
      <c r="G28" s="49"/>
    </row>
    <row r="29" spans="1:7" x14ac:dyDescent="0.25">
      <c r="A29" s="49"/>
      <c r="B29" s="24" t="s">
        <v>143</v>
      </c>
      <c r="C29" s="59" t="s">
        <v>130</v>
      </c>
      <c r="D29" s="88" t="s">
        <v>131</v>
      </c>
      <c r="E29" s="89"/>
      <c r="F29" s="65"/>
      <c r="G29" s="49"/>
    </row>
    <row r="30" spans="1:7" x14ac:dyDescent="0.25">
      <c r="A30" s="49"/>
      <c r="B30" s="63"/>
      <c r="C30" s="56"/>
      <c r="D30" s="87" t="s">
        <v>132</v>
      </c>
      <c r="E30" s="53"/>
      <c r="F30" s="66"/>
      <c r="G30" s="49"/>
    </row>
    <row r="31" spans="1:7" x14ac:dyDescent="0.25">
      <c r="A31" s="49"/>
      <c r="B31" s="63"/>
      <c r="C31" s="56"/>
      <c r="D31" s="53"/>
      <c r="E31" s="53"/>
      <c r="F31" s="66"/>
      <c r="G31" s="49"/>
    </row>
    <row r="32" spans="1:7" x14ac:dyDescent="0.25">
      <c r="A32" s="49"/>
      <c r="B32" s="63"/>
      <c r="C32" s="56"/>
      <c r="D32" s="87" t="s">
        <v>133</v>
      </c>
      <c r="E32" s="53"/>
      <c r="F32" s="66"/>
      <c r="G32" s="49"/>
    </row>
    <row r="33" spans="1:7" x14ac:dyDescent="0.25">
      <c r="A33" s="49"/>
      <c r="B33" s="63"/>
      <c r="C33" s="56"/>
      <c r="D33" s="53"/>
      <c r="E33" s="53"/>
      <c r="F33" s="66"/>
      <c r="G33" s="49"/>
    </row>
    <row r="34" spans="1:7" x14ac:dyDescent="0.25">
      <c r="A34" s="50"/>
      <c r="B34" s="63"/>
      <c r="C34" s="56"/>
      <c r="D34" s="53"/>
      <c r="E34" s="53"/>
      <c r="F34" s="67"/>
      <c r="G34" s="49"/>
    </row>
    <row r="35" spans="1:7" x14ac:dyDescent="0.25">
      <c r="A35" s="50"/>
      <c r="B35" s="63"/>
      <c r="C35" s="56" t="s">
        <v>134</v>
      </c>
      <c r="D35" s="64" t="s">
        <v>135</v>
      </c>
      <c r="E35" s="58"/>
      <c r="F35" s="65"/>
      <c r="G35" s="49"/>
    </row>
    <row r="36" spans="1:7" x14ac:dyDescent="0.25">
      <c r="A36" s="50"/>
      <c r="B36" s="63"/>
      <c r="C36" s="56"/>
      <c r="D36" s="87" t="s">
        <v>136</v>
      </c>
      <c r="E36" s="53"/>
      <c r="F36" s="66"/>
      <c r="G36" s="49"/>
    </row>
    <row r="37" spans="1:7" x14ac:dyDescent="0.25">
      <c r="A37" s="50"/>
      <c r="B37" s="63"/>
      <c r="C37" s="56"/>
      <c r="D37" s="53"/>
      <c r="E37" s="53"/>
      <c r="F37" s="66"/>
      <c r="G37" s="49"/>
    </row>
    <row r="38" spans="1:7" x14ac:dyDescent="0.25">
      <c r="A38" s="50"/>
      <c r="B38" s="63"/>
      <c r="C38" s="56"/>
      <c r="D38" s="87" t="s">
        <v>133</v>
      </c>
      <c r="E38" s="53"/>
      <c r="F38" s="66"/>
      <c r="G38" s="49"/>
    </row>
    <row r="39" spans="1:7" x14ac:dyDescent="0.25">
      <c r="A39" s="50"/>
      <c r="B39" s="63"/>
      <c r="C39" s="56"/>
      <c r="D39" s="53"/>
      <c r="E39" s="53"/>
      <c r="F39" s="66"/>
      <c r="G39" s="49"/>
    </row>
    <row r="40" spans="1:7" x14ac:dyDescent="0.25">
      <c r="A40" s="50"/>
      <c r="B40" s="63"/>
      <c r="C40" s="56"/>
      <c r="D40" s="53"/>
      <c r="E40" s="53"/>
      <c r="F40" s="67"/>
      <c r="G40" s="49"/>
    </row>
    <row r="41" spans="1:7" x14ac:dyDescent="0.25">
      <c r="A41" s="50"/>
      <c r="B41" s="63"/>
      <c r="C41" s="56" t="s">
        <v>137</v>
      </c>
      <c r="D41" s="58" t="s">
        <v>138</v>
      </c>
      <c r="E41" s="58"/>
      <c r="F41" s="65"/>
      <c r="G41" s="49"/>
    </row>
    <row r="42" spans="1:7" x14ac:dyDescent="0.25">
      <c r="A42" s="50"/>
      <c r="B42" s="63"/>
      <c r="C42" s="56"/>
      <c r="D42" s="53" t="s">
        <v>139</v>
      </c>
      <c r="E42" s="53"/>
      <c r="F42" s="66"/>
      <c r="G42" s="49"/>
    </row>
    <row r="43" spans="1:7" ht="19.5" customHeight="1" x14ac:dyDescent="0.25">
      <c r="A43" s="50"/>
      <c r="B43" s="63"/>
      <c r="C43" s="56"/>
      <c r="D43" s="53"/>
      <c r="E43" s="53"/>
      <c r="F43" s="67"/>
      <c r="G43" s="49"/>
    </row>
    <row r="44" spans="1:7" x14ac:dyDescent="0.25">
      <c r="A44" s="50"/>
      <c r="B44" s="63"/>
      <c r="C44" s="54">
        <v>2</v>
      </c>
      <c r="D44" s="53" t="s">
        <v>141</v>
      </c>
      <c r="E44" s="53"/>
      <c r="F44" s="52"/>
      <c r="G44" s="49"/>
    </row>
    <row r="45" spans="1:7" x14ac:dyDescent="0.25">
      <c r="A45" s="50"/>
      <c r="B45" s="63"/>
      <c r="C45" s="54"/>
      <c r="D45" s="53"/>
      <c r="E45" s="53"/>
      <c r="F45" s="52"/>
      <c r="G45" s="49"/>
    </row>
    <row r="46" spans="1:7" x14ac:dyDescent="0.25">
      <c r="A46" s="50"/>
      <c r="B46" s="63"/>
      <c r="C46" s="54"/>
      <c r="D46" s="53"/>
      <c r="E46" s="53"/>
      <c r="F46" s="52"/>
      <c r="G46" s="49"/>
    </row>
    <row r="47" spans="1:7" x14ac:dyDescent="0.25">
      <c r="A47" s="50"/>
      <c r="B47" s="63"/>
      <c r="C47" s="54"/>
      <c r="D47" s="53"/>
      <c r="E47" s="53"/>
      <c r="F47" s="52"/>
      <c r="G47" s="49"/>
    </row>
    <row r="48" spans="1:7" x14ac:dyDescent="0.25">
      <c r="A48" s="50"/>
      <c r="B48" s="63"/>
      <c r="C48" s="54"/>
      <c r="D48" s="53"/>
      <c r="E48" s="53"/>
      <c r="F48" s="52"/>
      <c r="G48" s="49"/>
    </row>
    <row r="49" spans="1:7" ht="18" customHeight="1" x14ac:dyDescent="0.25">
      <c r="A49" s="50"/>
      <c r="B49" s="63"/>
      <c r="C49" s="54"/>
      <c r="D49" s="53"/>
      <c r="E49" s="53"/>
      <c r="F49" s="52"/>
      <c r="G49" s="49"/>
    </row>
    <row r="50" spans="1:7" x14ac:dyDescent="0.25">
      <c r="A50" s="50"/>
      <c r="B50" s="63"/>
      <c r="C50" s="56">
        <v>3</v>
      </c>
      <c r="D50" s="53" t="s">
        <v>140</v>
      </c>
      <c r="E50" s="53"/>
      <c r="F50" s="52"/>
      <c r="G50" s="49"/>
    </row>
    <row r="51" spans="1:7" x14ac:dyDescent="0.25">
      <c r="A51" s="50"/>
      <c r="B51" s="63"/>
      <c r="C51" s="57"/>
      <c r="D51" s="55"/>
      <c r="E51" s="55"/>
      <c r="F51" s="52"/>
      <c r="G51" s="49"/>
    </row>
    <row r="52" spans="1:7" x14ac:dyDescent="0.25">
      <c r="A52" s="50"/>
      <c r="B52" s="51"/>
      <c r="C52" s="51"/>
      <c r="D52" s="51"/>
      <c r="E52" s="51"/>
      <c r="F52" s="51"/>
      <c r="G52" s="49"/>
    </row>
    <row r="53" spans="1:7" x14ac:dyDescent="0.25">
      <c r="A53" s="50"/>
      <c r="B53" s="49"/>
      <c r="C53" s="49"/>
      <c r="D53" s="49"/>
      <c r="E53" s="49"/>
      <c r="F53" s="49"/>
      <c r="G53" s="49"/>
    </row>
    <row r="54" spans="1:7" x14ac:dyDescent="0.25">
      <c r="A54" s="50"/>
      <c r="B54" s="49"/>
      <c r="C54" s="49"/>
      <c r="D54" s="49"/>
      <c r="E54" s="49"/>
      <c r="F54" s="49"/>
      <c r="G54" s="49"/>
    </row>
  </sheetData>
  <sheetProtection algorithmName="SHA-512" hashValue="4o4EWruqB2A/27EgaOQ33QcXPZkbJPZNEc1gb/hEUd7ftpd4Dn9eF4zFf+7VHEtAbpYzgJVSDkFl6yFAxeGuhg==" saltValue="mamx+uZFfYlN8W8zapaHlg==" spinCount="100000" sheet="1"/>
  <protectedRanges>
    <protectedRange sqref="F29:F51" name="Hladiny podpory"/>
    <protectedRange sqref="B30" name="Komentář"/>
    <protectedRange sqref="B24:F27" name="Stav po realizaci"/>
    <protectedRange sqref="B18:F21" name="Stav před realizací"/>
    <protectedRange sqref="C14:F14" name="Památková ochrana"/>
    <protectedRange sqref="C5:C11 D10:D11" name="údaje o bytovém domě"/>
    <protectedRange sqref="B3:F3" name="Název projektu"/>
  </protectedRanges>
  <dataConsolidate/>
  <customSheetViews>
    <customSheetView guid="{43EE85BA-8F27-40EA-8B5B-FE7ED74E17AB}" showPageBreaks="1" topLeftCell="A25">
      <selection activeCell="D90" sqref="D90"/>
    </customSheetView>
  </customSheetViews>
  <mergeCells count="32">
    <mergeCell ref="F29:F34"/>
    <mergeCell ref="F35:F40"/>
    <mergeCell ref="F41:F43"/>
    <mergeCell ref="B3:F3"/>
    <mergeCell ref="G3:G54"/>
    <mergeCell ref="B22:F22"/>
    <mergeCell ref="B16:F16"/>
    <mergeCell ref="B15:F15"/>
    <mergeCell ref="B4:F4"/>
    <mergeCell ref="D14:F14"/>
    <mergeCell ref="D36:E37"/>
    <mergeCell ref="D38:E40"/>
    <mergeCell ref="C35:C40"/>
    <mergeCell ref="D29:E29"/>
    <mergeCell ref="D30:E31"/>
    <mergeCell ref="D32:E34"/>
    <mergeCell ref="A4:A54"/>
    <mergeCell ref="A1:G2"/>
    <mergeCell ref="B52:F54"/>
    <mergeCell ref="F44:F49"/>
    <mergeCell ref="F50:F51"/>
    <mergeCell ref="D44:E49"/>
    <mergeCell ref="C44:C49"/>
    <mergeCell ref="D50:E51"/>
    <mergeCell ref="C50:C51"/>
    <mergeCell ref="D41:E41"/>
    <mergeCell ref="D42:E43"/>
    <mergeCell ref="C41:C43"/>
    <mergeCell ref="C29:C34"/>
    <mergeCell ref="B28:F28"/>
    <mergeCell ref="B30:B51"/>
    <mergeCell ref="D35:E35"/>
  </mergeCells>
  <dataValidations xWindow="753" yWindow="500" count="1">
    <dataValidation allowBlank="1" showInputMessage="1" showErrorMessage="1" prompt="Uveďte pouze počet bytů před zahájením realizace. Nebytové prostory neuvádějte." sqref="C5"/>
  </dataValidations>
  <pageMargins left="0.7" right="0.7" top="0.75" bottom="0.75" header="0.3" footer="0.3"/>
  <pageSetup paperSize="9" scale="50" orientation="portrait" r:id="rId1"/>
  <colBreaks count="1" manualBreakCount="1">
    <brk id="1" max="82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xWindow="753" yWindow="500" count="9">
        <x14:dataValidation type="list" allowBlank="1" showInputMessage="1" showErrorMessage="1">
          <x14:formula1>
            <xm:f>List3!$B$55:$B$62</xm:f>
          </x14:formula1>
          <xm:sqref>C6:C7</xm:sqref>
        </x14:dataValidation>
        <x14:dataValidation type="list" allowBlank="1" showInputMessage="1" showErrorMessage="1">
          <x14:formula1>
            <xm:f>List3!$B$29:$B$30</xm:f>
          </x14:formula1>
          <xm:sqref>C8</xm:sqref>
        </x14:dataValidation>
        <x14:dataValidation type="list" allowBlank="1" showInputMessage="1" showErrorMessage="1">
          <x14:formula1>
            <xm:f>List3!$B$66:$B$69</xm:f>
          </x14:formula1>
          <xm:sqref>C14</xm:sqref>
        </x14:dataValidation>
        <x14:dataValidation type="list" allowBlank="1" showInputMessage="1" showErrorMessage="1">
          <x14:formula1>
            <xm:f>List3!$B$28:$B$30</xm:f>
          </x14:formula1>
          <xm:sqref>F29 C9 F35 F41 F44:F51</xm:sqref>
        </x14:dataValidation>
        <x14:dataValidation type="list" allowBlank="1" showInputMessage="1" showErrorMessage="1" promptTitle="Zadání správných jednotek" prompt="Ověřte v Průkazu energetické náročnosti budov v jakých jednotkách jsou požadované hodnoty udávány.">
          <x14:formula1>
            <xm:f>List3!$B$51:$B$53</xm:f>
          </x14:formula1>
          <xm:sqref>D11 F18:F21 F24:F27</xm:sqref>
        </x14:dataValidation>
        <x14:dataValidation type="list" allowBlank="1" showInputMessage="1" showErrorMessage="1">
          <x14:formula1>
            <xm:f>List3!$B$49:$B$50</xm:f>
          </x14:formula1>
          <xm:sqref>C19:C21 C24:C27</xm:sqref>
        </x14:dataValidation>
        <x14:dataValidation type="list" allowBlank="1" showInputMessage="1" showErrorMessage="1">
          <x14:formula1>
            <xm:f>List3!$B$31:$B$46</xm:f>
          </x14:formula1>
          <xm:sqref>B18:B21 B24:B27</xm:sqref>
        </x14:dataValidation>
        <x14:dataValidation type="list" allowBlank="1" showInputMessage="1" showErrorMessage="1">
          <x14:formula1>
            <xm:f>List3!$B$48:$B$50</xm:f>
          </x14:formula1>
          <xm:sqref>C18</xm:sqref>
        </x14:dataValidation>
        <x14:dataValidation type="list" allowBlank="1" showInputMessage="1" showErrorMessage="1" promptTitle="Zadání správných jednotek" prompt="Ověřte v Průkazu energetické náročnosti budov v jakých jednotkách jsou požadované hodnoty udávány.">
          <x14:formula1>
            <xm:f>List3!B51:B53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D44"/>
  <sheetViews>
    <sheetView view="pageBreakPreview" zoomScaleNormal="100" zoomScaleSheetLayoutView="100" workbookViewId="0">
      <selection activeCell="D12" sqref="D12"/>
    </sheetView>
  </sheetViews>
  <sheetFormatPr defaultRowHeight="15" x14ac:dyDescent="0.25"/>
  <cols>
    <col min="2" max="2" width="23.42578125" customWidth="1"/>
    <col min="3" max="3" width="87.85546875" style="22" bestFit="1" customWidth="1"/>
    <col min="4" max="4" width="27.42578125" style="22" bestFit="1" customWidth="1"/>
    <col min="5" max="16384" width="9.140625" style="21"/>
  </cols>
  <sheetData>
    <row r="1" spans="1:4" x14ac:dyDescent="0.25">
      <c r="A1" s="20"/>
      <c r="B1" s="49"/>
      <c r="C1" s="49"/>
      <c r="D1" s="49"/>
    </row>
    <row r="2" spans="1:4" x14ac:dyDescent="0.25">
      <c r="A2" s="20"/>
      <c r="B2" s="49"/>
      <c r="C2" s="49"/>
      <c r="D2" s="49"/>
    </row>
    <row r="3" spans="1:4" x14ac:dyDescent="0.25">
      <c r="A3" s="20"/>
      <c r="B3" s="49"/>
      <c r="C3" s="49"/>
      <c r="D3" s="49"/>
    </row>
    <row r="4" spans="1:4" ht="15.75" x14ac:dyDescent="0.25">
      <c r="A4" s="20"/>
      <c r="B4" s="25" t="s">
        <v>19</v>
      </c>
      <c r="C4" s="25" t="s">
        <v>18</v>
      </c>
      <c r="D4" s="25" t="s">
        <v>147</v>
      </c>
    </row>
    <row r="5" spans="1:4" x14ac:dyDescent="0.25">
      <c r="A5" s="20"/>
      <c r="B5" t="s">
        <v>20</v>
      </c>
      <c r="C5" t="s">
        <v>21</v>
      </c>
      <c r="D5" t="b">
        <f>IF('Údaje o bytovém domě'!C6&lt;&gt;'Údaje o bytovém domě'!C7,'Údaje o bytovém domě'!C5,FALSE)</f>
        <v>0</v>
      </c>
    </row>
    <row r="6" spans="1:4" x14ac:dyDescent="0.25">
      <c r="A6" s="20"/>
      <c r="B6" t="s">
        <v>22</v>
      </c>
      <c r="C6" t="s">
        <v>23</v>
      </c>
      <c r="D6" s="2" t="b">
        <f>IF(OR('Údaje o bytovém domě'!C6:C7&lt;&gt;"")*AND('Údaje o bytovém domě'!C6='Údaje o bytovém domě'!C7),'Údaje o bytovém domě'!C5)</f>
        <v>0</v>
      </c>
    </row>
    <row r="7" spans="1:4" x14ac:dyDescent="0.25">
      <c r="A7" s="20"/>
      <c r="B7" t="s">
        <v>24</v>
      </c>
      <c r="C7" t="s">
        <v>62</v>
      </c>
      <c r="D7" s="3" t="b">
        <f>IF('Údaje o bytovém domě'!C8="ANO",'Údaje o bytovém domě'!C5)</f>
        <v>0</v>
      </c>
    </row>
    <row r="8" spans="1:4" x14ac:dyDescent="0.25">
      <c r="A8" s="20"/>
      <c r="B8" t="s">
        <v>25</v>
      </c>
      <c r="C8" t="s">
        <v>26</v>
      </c>
      <c r="D8" s="3"/>
    </row>
    <row r="9" spans="1:4" x14ac:dyDescent="0.25">
      <c r="A9" s="20"/>
      <c r="B9" s="50"/>
      <c r="C9" s="1" t="s">
        <v>68</v>
      </c>
      <c r="D9" s="5" t="b">
        <f>IF('Údaje o bytovém domě'!D10="kWh/rok",'Údaje o bytovém domě'!C10*0.0036,IF('Údaje o bytovém domě'!D10="MWh/rok",'Údaje o bytovém domě'!C10*3.6))</f>
        <v>0</v>
      </c>
    </row>
    <row r="10" spans="1:4" x14ac:dyDescent="0.25">
      <c r="A10" s="20"/>
      <c r="B10" s="50"/>
      <c r="C10" s="1" t="s">
        <v>67</v>
      </c>
      <c r="D10" s="5" t="b">
        <f>IF('Údaje o bytovém domě'!D11="kWh/rok",'Údaje o bytovém domě'!C11*0.0036,IF('Údaje o bytovém domě'!D11="MWh/rok",'Údaje o bytovém domě'!C11*3.6))</f>
        <v>0</v>
      </c>
    </row>
    <row r="11" spans="1:4" x14ac:dyDescent="0.25">
      <c r="A11" s="20"/>
      <c r="B11" s="4"/>
      <c r="C11" s="4"/>
      <c r="D11" s="4"/>
    </row>
    <row r="12" spans="1:4" x14ac:dyDescent="0.25">
      <c r="A12" s="20"/>
      <c r="B12" s="4"/>
      <c r="C12" s="4"/>
      <c r="D12" s="4"/>
    </row>
    <row r="13" spans="1:4" x14ac:dyDescent="0.25">
      <c r="A13" s="20"/>
      <c r="B13" s="4"/>
      <c r="C13" s="4"/>
      <c r="D13" s="4"/>
    </row>
    <row r="14" spans="1:4" x14ac:dyDescent="0.25">
      <c r="A14" s="20"/>
      <c r="B14" s="4"/>
      <c r="C14" s="4"/>
      <c r="D14" s="4"/>
    </row>
    <row r="15" spans="1:4" x14ac:dyDescent="0.25">
      <c r="A15" s="20"/>
      <c r="B15" s="90" t="s">
        <v>142</v>
      </c>
      <c r="C15" s="91"/>
      <c r="D15" s="91"/>
    </row>
    <row r="16" spans="1:4" x14ac:dyDescent="0.25">
      <c r="A16" s="20"/>
      <c r="B16" s="91"/>
      <c r="C16" s="91"/>
      <c r="D16" s="91"/>
    </row>
    <row r="17" spans="1:4" x14ac:dyDescent="0.25">
      <c r="A17" s="20"/>
      <c r="B17" s="91"/>
      <c r="C17" s="91"/>
      <c r="D17" s="91"/>
    </row>
    <row r="18" spans="1:4" x14ac:dyDescent="0.25">
      <c r="A18" s="20"/>
      <c r="B18" s="4"/>
      <c r="C18" s="4"/>
      <c r="D18" s="4"/>
    </row>
    <row r="19" spans="1:4" x14ac:dyDescent="0.25">
      <c r="A19" s="20"/>
      <c r="B19" s="4"/>
      <c r="C19" s="4"/>
      <c r="D19" s="4"/>
    </row>
    <row r="20" spans="1:4" x14ac:dyDescent="0.25">
      <c r="A20" s="20"/>
      <c r="B20" s="4"/>
      <c r="C20" s="4"/>
      <c r="D20" s="4"/>
    </row>
    <row r="21" spans="1:4" x14ac:dyDescent="0.25">
      <c r="A21" s="20"/>
      <c r="B21" s="4"/>
      <c r="C21" s="4"/>
      <c r="D21" s="4"/>
    </row>
    <row r="22" spans="1:4" x14ac:dyDescent="0.25">
      <c r="A22" s="20"/>
      <c r="B22" s="4"/>
      <c r="C22" s="4"/>
      <c r="D22" s="4"/>
    </row>
    <row r="23" spans="1:4" x14ac:dyDescent="0.25">
      <c r="A23" s="20"/>
      <c r="B23" s="4"/>
      <c r="C23" s="4"/>
      <c r="D23" s="4"/>
    </row>
    <row r="24" spans="1:4" x14ac:dyDescent="0.25">
      <c r="A24" s="20"/>
      <c r="B24" s="4"/>
      <c r="C24" s="4"/>
      <c r="D24" s="4"/>
    </row>
    <row r="25" spans="1:4" x14ac:dyDescent="0.25">
      <c r="A25" s="20"/>
      <c r="B25" s="4"/>
      <c r="C25" s="4"/>
      <c r="D25" s="4"/>
    </row>
    <row r="26" spans="1:4" x14ac:dyDescent="0.25">
      <c r="A26" s="20"/>
      <c r="B26" s="4"/>
      <c r="C26" s="4"/>
      <c r="D26" s="4"/>
    </row>
    <row r="27" spans="1:4" x14ac:dyDescent="0.25">
      <c r="A27" s="20"/>
      <c r="B27" s="4"/>
      <c r="C27" s="4"/>
      <c r="D27" s="4"/>
    </row>
    <row r="28" spans="1:4" x14ac:dyDescent="0.25">
      <c r="A28" s="20"/>
      <c r="B28" s="4"/>
      <c r="C28" s="4"/>
      <c r="D28" s="4"/>
    </row>
    <row r="29" spans="1:4" x14ac:dyDescent="0.25">
      <c r="A29" s="20"/>
      <c r="B29" s="4"/>
      <c r="C29" s="4"/>
      <c r="D29" s="4"/>
    </row>
    <row r="30" spans="1:4" x14ac:dyDescent="0.25">
      <c r="A30" s="20"/>
      <c r="B30" s="4"/>
      <c r="C30" s="4"/>
      <c r="D30" s="4"/>
    </row>
    <row r="31" spans="1:4" x14ac:dyDescent="0.25">
      <c r="A31" s="20"/>
      <c r="B31" s="4"/>
      <c r="C31" s="4"/>
      <c r="D31" s="4"/>
    </row>
    <row r="32" spans="1:4" x14ac:dyDescent="0.25">
      <c r="A32" s="20"/>
      <c r="B32" s="4"/>
      <c r="C32" s="4"/>
      <c r="D32" s="4"/>
    </row>
    <row r="33" spans="1:4" x14ac:dyDescent="0.25">
      <c r="A33" s="20"/>
      <c r="B33" s="4"/>
      <c r="C33" s="4"/>
      <c r="D33" s="4"/>
    </row>
    <row r="34" spans="1:4" x14ac:dyDescent="0.25">
      <c r="A34" s="20"/>
      <c r="B34" s="4"/>
      <c r="C34" s="4"/>
      <c r="D34" s="4"/>
    </row>
    <row r="35" spans="1:4" x14ac:dyDescent="0.25">
      <c r="A35" s="20"/>
      <c r="B35" s="4"/>
      <c r="C35" s="4"/>
      <c r="D35" s="4"/>
    </row>
    <row r="36" spans="1:4" x14ac:dyDescent="0.25">
      <c r="A36" s="20"/>
      <c r="B36" s="4"/>
      <c r="C36" s="4"/>
      <c r="D36" s="4"/>
    </row>
    <row r="37" spans="1:4" x14ac:dyDescent="0.25">
      <c r="A37" s="20"/>
      <c r="B37" s="4"/>
      <c r="C37" s="4"/>
      <c r="D37" s="4"/>
    </row>
    <row r="38" spans="1:4" x14ac:dyDescent="0.25">
      <c r="A38" s="20"/>
      <c r="B38" s="6"/>
      <c r="C38" s="6"/>
      <c r="D38" s="6"/>
    </row>
    <row r="39" spans="1:4" x14ac:dyDescent="0.25">
      <c r="A39" s="20"/>
      <c r="B39" s="6"/>
      <c r="C39" s="6"/>
      <c r="D39" s="6"/>
    </row>
    <row r="40" spans="1:4" x14ac:dyDescent="0.25">
      <c r="A40" s="20"/>
      <c r="B40" s="6"/>
      <c r="C40" s="6"/>
      <c r="D40" s="6"/>
    </row>
    <row r="41" spans="1:4" x14ac:dyDescent="0.25">
      <c r="A41" s="20"/>
      <c r="B41" s="6"/>
      <c r="C41" s="6"/>
      <c r="D41" s="6"/>
    </row>
    <row r="42" spans="1:4" x14ac:dyDescent="0.25">
      <c r="A42" s="20"/>
      <c r="B42" s="6"/>
      <c r="C42" s="6"/>
      <c r="D42" s="6"/>
    </row>
    <row r="43" spans="1:4" x14ac:dyDescent="0.25">
      <c r="A43" s="20"/>
      <c r="B43" s="6"/>
      <c r="C43" s="6"/>
      <c r="D43" s="6"/>
    </row>
    <row r="44" spans="1:4" x14ac:dyDescent="0.25">
      <c r="A44" s="20"/>
      <c r="B44" s="6"/>
      <c r="C44" s="6"/>
      <c r="D44" s="6"/>
    </row>
  </sheetData>
  <dataConsolidate/>
  <customSheetViews>
    <customSheetView guid="{43EE85BA-8F27-40EA-8B5B-FE7ED74E17AB}" showPageBreaks="1" view="pageBreakPreview">
      <selection activeCell="C14" sqref="C14"/>
    </customSheetView>
  </customSheetViews>
  <mergeCells count="3">
    <mergeCell ref="B9:B10"/>
    <mergeCell ref="B1:D3"/>
    <mergeCell ref="B15:D17"/>
  </mergeCells>
  <conditionalFormatting sqref="D6:D10">
    <cfRule type="containsText" dxfId="13" priority="26" operator="containsText" text="NEPRAVDA">
      <formula>NOT(ISERROR(SEARCH("NEPRAVDA",D6)))</formula>
    </cfRule>
  </conditionalFormatting>
  <conditionalFormatting sqref="D6">
    <cfRule type="containsText" dxfId="12" priority="3" operator="containsText" text="NEPRAVDA">
      <formula>NOT(ISERROR(SEARCH("NEPRAVDA",D6)))</formula>
    </cfRule>
    <cfRule type="cellIs" dxfId="11" priority="4" operator="greaterThan">
      <formula>0</formula>
    </cfRule>
    <cfRule type="cellIs" dxfId="10" priority="24" operator="between">
      <formula>0</formula>
      <formula>9999</formula>
    </cfRule>
  </conditionalFormatting>
  <conditionalFormatting sqref="D7">
    <cfRule type="cellIs" dxfId="9" priority="23" operator="between">
      <formula>0</formula>
      <formula>9999</formula>
    </cfRule>
  </conditionalFormatting>
  <conditionalFormatting sqref="D9:D10">
    <cfRule type="cellIs" dxfId="8" priority="14" operator="between">
      <formula>0</formula>
      <formula>999999</formula>
    </cfRule>
    <cfRule type="cellIs" dxfId="7" priority="15" operator="between">
      <formula>1116</formula>
      <formula>1742</formula>
    </cfRule>
    <cfRule type="cellIs" dxfId="6" priority="16" operator="between">
      <formula>0</formula>
      <formula>999999</formula>
    </cfRule>
  </conditionalFormatting>
  <conditionalFormatting sqref="D6:D7">
    <cfRule type="containsText" dxfId="5" priority="10" operator="containsText" text="NEPRAVDA">
      <formula>NOT(ISERROR(SEARCH("NEPRAVDA",D6)))</formula>
    </cfRule>
    <cfRule type="cellIs" dxfId="4" priority="11" operator="greaterThan">
      <formula>0</formula>
    </cfRule>
  </conditionalFormatting>
  <conditionalFormatting sqref="D6">
    <cfRule type="cellIs" dxfId="3" priority="5" operator="between">
      <formula>0</formula>
      <formula>9999</formula>
    </cfRule>
    <cfRule type="containsText" dxfId="2" priority="6" operator="containsText" text="NEPRAVDA">
      <formula>NOT(ISERROR(SEARCH("NEPRAVDA",D6)))</formula>
    </cfRule>
    <cfRule type="cellIs" priority="7" operator="equal">
      <formula>FALSE</formula>
    </cfRule>
  </conditionalFormatting>
  <conditionalFormatting sqref="D5">
    <cfRule type="containsText" dxfId="1" priority="1" operator="containsText" text="NEPRAVDA">
      <formula>NOT(ISERROR(SEARCH("NEPRAVDA",D5)))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4:M93"/>
  <sheetViews>
    <sheetView topLeftCell="B52" workbookViewId="0">
      <selection activeCell="C83" sqref="C83"/>
    </sheetView>
  </sheetViews>
  <sheetFormatPr defaultRowHeight="15" x14ac:dyDescent="0.25"/>
  <cols>
    <col min="2" max="3" width="39.7109375" bestFit="1" customWidth="1"/>
    <col min="4" max="4" width="9.7109375" bestFit="1" customWidth="1"/>
    <col min="7" max="7" width="61.140625" bestFit="1" customWidth="1"/>
    <col min="8" max="8" width="23.85546875" customWidth="1"/>
    <col min="9" max="9" width="13.5703125" customWidth="1"/>
    <col min="10" max="10" width="13.140625" customWidth="1"/>
    <col min="11" max="11" width="12" customWidth="1"/>
  </cols>
  <sheetData>
    <row r="4" spans="2:8" ht="17.25" x14ac:dyDescent="0.25">
      <c r="C4" t="s">
        <v>1</v>
      </c>
      <c r="D4" t="s">
        <v>7</v>
      </c>
      <c r="H4" t="s">
        <v>41</v>
      </c>
    </row>
    <row r="5" spans="2:8" x14ac:dyDescent="0.25">
      <c r="B5" t="s">
        <v>2</v>
      </c>
      <c r="C5">
        <v>0.36</v>
      </c>
      <c r="D5">
        <v>0.02</v>
      </c>
      <c r="G5" t="s">
        <v>3</v>
      </c>
      <c r="H5">
        <v>15</v>
      </c>
    </row>
    <row r="6" spans="2:8" x14ac:dyDescent="0.25">
      <c r="B6" t="s">
        <v>3</v>
      </c>
      <c r="C6">
        <v>0.33</v>
      </c>
      <c r="D6">
        <v>0.02</v>
      </c>
      <c r="G6" t="s">
        <v>2</v>
      </c>
      <c r="H6">
        <v>10</v>
      </c>
    </row>
    <row r="7" spans="2:8" x14ac:dyDescent="0.25">
      <c r="B7" t="s">
        <v>29</v>
      </c>
      <c r="C7">
        <v>0.27</v>
      </c>
      <c r="D7">
        <v>0.01</v>
      </c>
      <c r="G7" t="s">
        <v>39</v>
      </c>
      <c r="H7">
        <v>18</v>
      </c>
    </row>
    <row r="8" spans="2:8" x14ac:dyDescent="0.25">
      <c r="B8" t="s">
        <v>30</v>
      </c>
      <c r="C8">
        <v>0.26</v>
      </c>
      <c r="D8">
        <v>0.01</v>
      </c>
      <c r="G8" t="s">
        <v>40</v>
      </c>
      <c r="H8">
        <v>15</v>
      </c>
    </row>
    <row r="9" spans="2:8" x14ac:dyDescent="0.25">
      <c r="B9" t="s">
        <v>4</v>
      </c>
      <c r="C9">
        <v>0.2</v>
      </c>
      <c r="D9">
        <v>5.0000000000000001E-3</v>
      </c>
      <c r="G9" t="s">
        <v>38</v>
      </c>
      <c r="H9">
        <v>15.5</v>
      </c>
    </row>
    <row r="10" spans="2:8" x14ac:dyDescent="0.25">
      <c r="B10" t="s">
        <v>5</v>
      </c>
      <c r="C10">
        <v>0</v>
      </c>
      <c r="D10">
        <v>0.02</v>
      </c>
      <c r="G10" t="s">
        <v>36</v>
      </c>
      <c r="H10">
        <v>41.5</v>
      </c>
    </row>
    <row r="11" spans="2:8" x14ac:dyDescent="0.25">
      <c r="B11" t="s">
        <v>6</v>
      </c>
      <c r="C11">
        <v>1.17</v>
      </c>
      <c r="D11">
        <v>0</v>
      </c>
      <c r="G11" t="s">
        <v>30</v>
      </c>
      <c r="H11">
        <v>41.9</v>
      </c>
    </row>
    <row r="12" spans="2:8" x14ac:dyDescent="0.25">
      <c r="G12" t="s">
        <v>37</v>
      </c>
      <c r="H12">
        <v>40.799999999999997</v>
      </c>
    </row>
    <row r="13" spans="2:8" x14ac:dyDescent="0.25">
      <c r="G13" t="s">
        <v>4</v>
      </c>
      <c r="H13">
        <v>33.4</v>
      </c>
    </row>
    <row r="15" spans="2:8" x14ac:dyDescent="0.25">
      <c r="B15" s="92" t="s">
        <v>8</v>
      </c>
      <c r="C15" s="92"/>
    </row>
    <row r="16" spans="2:8" x14ac:dyDescent="0.25">
      <c r="B16" t="s">
        <v>9</v>
      </c>
      <c r="C16">
        <v>0.4</v>
      </c>
    </row>
    <row r="17" spans="2:13" x14ac:dyDescent="0.25">
      <c r="B17" t="s">
        <v>10</v>
      </c>
      <c r="C17">
        <v>0.95</v>
      </c>
    </row>
    <row r="18" spans="2:13" x14ac:dyDescent="0.25">
      <c r="B18" t="s">
        <v>11</v>
      </c>
      <c r="C18">
        <v>0.35</v>
      </c>
    </row>
    <row r="19" spans="2:13" x14ac:dyDescent="0.25">
      <c r="B19" t="s">
        <v>12</v>
      </c>
      <c r="C19">
        <v>0.95</v>
      </c>
    </row>
    <row r="20" spans="2:13" x14ac:dyDescent="0.25">
      <c r="B20" t="s">
        <v>13</v>
      </c>
      <c r="C20">
        <v>0.23</v>
      </c>
    </row>
    <row r="21" spans="2:13" x14ac:dyDescent="0.25">
      <c r="B21" t="s">
        <v>14</v>
      </c>
      <c r="C21">
        <v>0.83</v>
      </c>
    </row>
    <row r="22" spans="2:13" x14ac:dyDescent="0.25">
      <c r="B22" t="s">
        <v>15</v>
      </c>
      <c r="C22">
        <v>0.4</v>
      </c>
    </row>
    <row r="23" spans="2:13" x14ac:dyDescent="0.25">
      <c r="B23" t="s">
        <v>16</v>
      </c>
      <c r="C23">
        <v>1</v>
      </c>
    </row>
    <row r="26" spans="2:13" x14ac:dyDescent="0.25">
      <c r="B26" s="92" t="s">
        <v>17</v>
      </c>
      <c r="C26" s="92"/>
    </row>
    <row r="29" spans="2:13" x14ac:dyDescent="0.25">
      <c r="B29" t="s">
        <v>27</v>
      </c>
    </row>
    <row r="30" spans="2:13" x14ac:dyDescent="0.25">
      <c r="B30" t="s">
        <v>28</v>
      </c>
    </row>
    <row r="31" spans="2:13" x14ac:dyDescent="0.25">
      <c r="H31" t="s">
        <v>60</v>
      </c>
      <c r="I31" t="s">
        <v>58</v>
      </c>
      <c r="J31" t="s">
        <v>59</v>
      </c>
      <c r="K31" t="s">
        <v>71</v>
      </c>
    </row>
    <row r="32" spans="2:13" x14ac:dyDescent="0.25">
      <c r="B32" t="s">
        <v>31</v>
      </c>
      <c r="G32" t="s">
        <v>56</v>
      </c>
      <c r="H32">
        <v>5.8</v>
      </c>
      <c r="I32">
        <v>17.1342</v>
      </c>
      <c r="J32">
        <v>2.64</v>
      </c>
      <c r="K32">
        <f>SUM(H32:J32)/1000</f>
        <v>2.5574200000000002E-2</v>
      </c>
      <c r="M32">
        <f>240*K32</f>
        <v>6.1378080000000006</v>
      </c>
    </row>
    <row r="33" spans="2:11" x14ac:dyDescent="0.25">
      <c r="B33" t="s">
        <v>32</v>
      </c>
      <c r="G33" t="s">
        <v>49</v>
      </c>
      <c r="H33">
        <v>9.86</v>
      </c>
      <c r="I33">
        <v>17.1342</v>
      </c>
      <c r="J33">
        <v>2.64</v>
      </c>
      <c r="K33">
        <f t="shared" ref="K33:K44" si="0">SUM(H33:J33)/1000</f>
        <v>2.9634199999999999E-2</v>
      </c>
    </row>
    <row r="34" spans="2:11" x14ac:dyDescent="0.25">
      <c r="B34" t="s">
        <v>42</v>
      </c>
      <c r="G34" t="s">
        <v>50</v>
      </c>
      <c r="H34">
        <v>29</v>
      </c>
      <c r="I34">
        <v>17.1342</v>
      </c>
      <c r="J34">
        <v>6.6</v>
      </c>
      <c r="K34">
        <f t="shared" si="0"/>
        <v>5.2734200000000002E-2</v>
      </c>
    </row>
    <row r="35" spans="2:11" x14ac:dyDescent="0.25">
      <c r="B35" t="s">
        <v>43</v>
      </c>
      <c r="G35" t="s">
        <v>51</v>
      </c>
      <c r="H35">
        <v>20.3</v>
      </c>
      <c r="I35">
        <v>17.1342</v>
      </c>
      <c r="J35">
        <v>6.6</v>
      </c>
      <c r="K35">
        <f t="shared" si="0"/>
        <v>4.4034200000000003E-2</v>
      </c>
    </row>
    <row r="36" spans="2:11" x14ac:dyDescent="0.25">
      <c r="B36" t="s">
        <v>44</v>
      </c>
      <c r="G36" t="s">
        <v>52</v>
      </c>
      <c r="H36">
        <v>6.64</v>
      </c>
      <c r="I36">
        <v>17.1342</v>
      </c>
      <c r="J36">
        <v>2.64</v>
      </c>
      <c r="K36">
        <f t="shared" si="0"/>
        <v>2.6414200000000002E-2</v>
      </c>
    </row>
    <row r="37" spans="2:11" x14ac:dyDescent="0.25">
      <c r="B37" t="s">
        <v>153</v>
      </c>
      <c r="G37" t="s">
        <v>53</v>
      </c>
      <c r="H37">
        <v>12.616</v>
      </c>
      <c r="I37">
        <v>17.1342</v>
      </c>
      <c r="J37">
        <v>2.64</v>
      </c>
      <c r="K37">
        <f t="shared" si="0"/>
        <v>3.2390200000000001E-2</v>
      </c>
    </row>
    <row r="38" spans="2:11" x14ac:dyDescent="0.25">
      <c r="B38" t="s">
        <v>154</v>
      </c>
      <c r="G38" t="s">
        <v>54</v>
      </c>
      <c r="H38">
        <v>33.200000000000003</v>
      </c>
      <c r="I38">
        <v>17.1342</v>
      </c>
      <c r="J38">
        <v>2.64</v>
      </c>
      <c r="K38">
        <f t="shared" si="0"/>
        <v>5.2974200000000006E-2</v>
      </c>
    </row>
    <row r="39" spans="2:11" x14ac:dyDescent="0.25">
      <c r="B39" t="s">
        <v>45</v>
      </c>
      <c r="G39" t="s">
        <v>55</v>
      </c>
      <c r="H39">
        <v>23.24</v>
      </c>
      <c r="I39">
        <v>17.1342</v>
      </c>
      <c r="J39">
        <v>2.64</v>
      </c>
      <c r="K39">
        <f t="shared" si="0"/>
        <v>4.3014200000000002E-2</v>
      </c>
    </row>
    <row r="40" spans="2:11" x14ac:dyDescent="0.25">
      <c r="B40" t="s">
        <v>33</v>
      </c>
      <c r="G40" t="s">
        <v>57</v>
      </c>
      <c r="H40">
        <v>11.875</v>
      </c>
      <c r="I40">
        <v>0.54</v>
      </c>
      <c r="J40">
        <v>2.64</v>
      </c>
      <c r="K40">
        <f t="shared" si="0"/>
        <v>1.5054999999999999E-2</v>
      </c>
    </row>
    <row r="41" spans="2:11" x14ac:dyDescent="0.25">
      <c r="B41" t="s">
        <v>34</v>
      </c>
      <c r="G41" t="s">
        <v>45</v>
      </c>
      <c r="H41">
        <v>1.1786000000000001</v>
      </c>
      <c r="I41">
        <v>1.08</v>
      </c>
      <c r="J41">
        <v>4.4000000000000004</v>
      </c>
      <c r="K41">
        <f t="shared" si="0"/>
        <v>6.6586000000000006E-3</v>
      </c>
    </row>
    <row r="42" spans="2:11" x14ac:dyDescent="0.25">
      <c r="B42" t="s">
        <v>0</v>
      </c>
      <c r="G42" t="s">
        <v>33</v>
      </c>
      <c r="H42">
        <v>1.7679</v>
      </c>
      <c r="I42">
        <v>2.16</v>
      </c>
      <c r="J42">
        <v>8.8000000000000007</v>
      </c>
      <c r="K42">
        <f t="shared" si="0"/>
        <v>1.2727900000000002E-2</v>
      </c>
    </row>
    <row r="43" spans="2:11" x14ac:dyDescent="0.25">
      <c r="B43" t="s">
        <v>66</v>
      </c>
      <c r="G43" t="s">
        <v>34</v>
      </c>
      <c r="H43">
        <v>2.4152999999999998</v>
      </c>
      <c r="I43">
        <v>21.6</v>
      </c>
      <c r="J43">
        <v>8.8000000000000007</v>
      </c>
      <c r="K43">
        <f t="shared" si="0"/>
        <v>3.2815299999999999E-2</v>
      </c>
    </row>
    <row r="44" spans="2:11" x14ac:dyDescent="0.25">
      <c r="B44" t="s">
        <v>152</v>
      </c>
      <c r="G44" t="s">
        <v>0</v>
      </c>
      <c r="H44">
        <v>20</v>
      </c>
      <c r="I44">
        <v>0</v>
      </c>
      <c r="J44">
        <v>1408</v>
      </c>
      <c r="K44">
        <f t="shared" si="0"/>
        <v>1.4279999999999999</v>
      </c>
    </row>
    <row r="45" spans="2:11" x14ac:dyDescent="0.25">
      <c r="B45" t="s">
        <v>151</v>
      </c>
    </row>
    <row r="46" spans="2:11" x14ac:dyDescent="0.25">
      <c r="B46" t="s">
        <v>65</v>
      </c>
    </row>
    <row r="47" spans="2:11" x14ac:dyDescent="0.25">
      <c r="G47" t="s">
        <v>95</v>
      </c>
    </row>
    <row r="48" spans="2:11" x14ac:dyDescent="0.25">
      <c r="G48" t="s">
        <v>96</v>
      </c>
    </row>
    <row r="49" spans="2:7" x14ac:dyDescent="0.25">
      <c r="B49" t="s">
        <v>47</v>
      </c>
      <c r="G49" t="s">
        <v>97</v>
      </c>
    </row>
    <row r="50" spans="2:7" x14ac:dyDescent="0.25">
      <c r="B50" t="s">
        <v>48</v>
      </c>
      <c r="G50" t="s">
        <v>98</v>
      </c>
    </row>
    <row r="51" spans="2:7" x14ac:dyDescent="0.25">
      <c r="G51" t="s">
        <v>99</v>
      </c>
    </row>
    <row r="52" spans="2:7" x14ac:dyDescent="0.25">
      <c r="B52" t="s">
        <v>77</v>
      </c>
      <c r="G52" t="s">
        <v>100</v>
      </c>
    </row>
    <row r="53" spans="2:7" x14ac:dyDescent="0.25">
      <c r="B53" t="s">
        <v>78</v>
      </c>
      <c r="G53" t="s">
        <v>101</v>
      </c>
    </row>
    <row r="54" spans="2:7" x14ac:dyDescent="0.25">
      <c r="G54" t="s">
        <v>102</v>
      </c>
    </row>
    <row r="55" spans="2:7" x14ac:dyDescent="0.25">
      <c r="G55" t="s">
        <v>103</v>
      </c>
    </row>
    <row r="56" spans="2:7" x14ac:dyDescent="0.25">
      <c r="B56" t="s">
        <v>79</v>
      </c>
      <c r="G56" t="s">
        <v>104</v>
      </c>
    </row>
    <row r="57" spans="2:7" x14ac:dyDescent="0.25">
      <c r="B57" t="s">
        <v>80</v>
      </c>
      <c r="G57" t="s">
        <v>105</v>
      </c>
    </row>
    <row r="58" spans="2:7" x14ac:dyDescent="0.25">
      <c r="B58" t="s">
        <v>81</v>
      </c>
      <c r="G58" t="s">
        <v>106</v>
      </c>
    </row>
    <row r="59" spans="2:7" x14ac:dyDescent="0.25">
      <c r="B59" t="s">
        <v>82</v>
      </c>
      <c r="G59" t="s">
        <v>107</v>
      </c>
    </row>
    <row r="60" spans="2:7" x14ac:dyDescent="0.25">
      <c r="B60" t="s">
        <v>83</v>
      </c>
      <c r="G60" t="s">
        <v>108</v>
      </c>
    </row>
    <row r="61" spans="2:7" x14ac:dyDescent="0.25">
      <c r="B61" t="s">
        <v>84</v>
      </c>
      <c r="G61" t="s">
        <v>109</v>
      </c>
    </row>
    <row r="62" spans="2:7" x14ac:dyDescent="0.25">
      <c r="B62" t="s">
        <v>85</v>
      </c>
      <c r="G62" t="s">
        <v>110</v>
      </c>
    </row>
    <row r="63" spans="2:7" x14ac:dyDescent="0.25">
      <c r="G63" t="s">
        <v>111</v>
      </c>
    </row>
    <row r="64" spans="2:7" x14ac:dyDescent="0.25">
      <c r="G64" t="s">
        <v>112</v>
      </c>
    </row>
    <row r="65" spans="2:7" x14ac:dyDescent="0.25">
      <c r="G65" t="s">
        <v>113</v>
      </c>
    </row>
    <row r="66" spans="2:7" x14ac:dyDescent="0.25">
      <c r="G66" t="s">
        <v>114</v>
      </c>
    </row>
    <row r="67" spans="2:7" x14ac:dyDescent="0.25">
      <c r="B67" t="s">
        <v>92</v>
      </c>
      <c r="G67" t="s">
        <v>115</v>
      </c>
    </row>
    <row r="68" spans="2:7" x14ac:dyDescent="0.25">
      <c r="B68" t="s">
        <v>90</v>
      </c>
      <c r="G68" t="s">
        <v>116</v>
      </c>
    </row>
    <row r="69" spans="2:7" x14ac:dyDescent="0.25">
      <c r="B69" t="s">
        <v>91</v>
      </c>
    </row>
    <row r="70" spans="2:7" x14ac:dyDescent="0.25">
      <c r="G70" t="s">
        <v>117</v>
      </c>
    </row>
    <row r="71" spans="2:7" x14ac:dyDescent="0.25">
      <c r="G71" t="s">
        <v>119</v>
      </c>
    </row>
    <row r="72" spans="2:7" x14ac:dyDescent="0.25">
      <c r="B72" t="s">
        <v>161</v>
      </c>
      <c r="G72" t="s">
        <v>118</v>
      </c>
    </row>
    <row r="73" spans="2:7" x14ac:dyDescent="0.25">
      <c r="B73" t="s">
        <v>162</v>
      </c>
      <c r="G73" t="s">
        <v>120</v>
      </c>
    </row>
    <row r="74" spans="2:7" x14ac:dyDescent="0.25">
      <c r="B74" t="s">
        <v>108</v>
      </c>
      <c r="G74" t="s">
        <v>121</v>
      </c>
    </row>
    <row r="75" spans="2:7" x14ac:dyDescent="0.25">
      <c r="B75" t="s">
        <v>109</v>
      </c>
      <c r="G75" t="s">
        <v>122</v>
      </c>
    </row>
    <row r="76" spans="2:7" x14ac:dyDescent="0.25">
      <c r="B76" t="s">
        <v>163</v>
      </c>
      <c r="G76" t="s">
        <v>123</v>
      </c>
    </row>
    <row r="77" spans="2:7" x14ac:dyDescent="0.25">
      <c r="B77" t="s">
        <v>164</v>
      </c>
      <c r="G77" t="s">
        <v>124</v>
      </c>
    </row>
    <row r="78" spans="2:7" x14ac:dyDescent="0.25">
      <c r="B78" t="s">
        <v>165</v>
      </c>
      <c r="G78" t="s">
        <v>125</v>
      </c>
    </row>
    <row r="79" spans="2:7" x14ac:dyDescent="0.25">
      <c r="B79" t="s">
        <v>166</v>
      </c>
      <c r="G79" t="s">
        <v>126</v>
      </c>
    </row>
    <row r="80" spans="2:7" x14ac:dyDescent="0.25">
      <c r="B80" t="s">
        <v>167</v>
      </c>
      <c r="G80" t="s">
        <v>127</v>
      </c>
    </row>
    <row r="81" spans="2:7" x14ac:dyDescent="0.25">
      <c r="B81" t="s">
        <v>168</v>
      </c>
      <c r="G81" t="s">
        <v>128</v>
      </c>
    </row>
    <row r="82" spans="2:7" x14ac:dyDescent="0.25">
      <c r="G82" t="s">
        <v>129</v>
      </c>
    </row>
    <row r="83" spans="2:7" x14ac:dyDescent="0.25">
      <c r="B83" t="s">
        <v>169</v>
      </c>
    </row>
    <row r="84" spans="2:7" x14ac:dyDescent="0.25">
      <c r="B84" t="s">
        <v>170</v>
      </c>
    </row>
    <row r="85" spans="2:7" x14ac:dyDescent="0.25">
      <c r="B85" t="s">
        <v>124</v>
      </c>
    </row>
    <row r="86" spans="2:7" x14ac:dyDescent="0.25">
      <c r="B86" t="s">
        <v>125</v>
      </c>
    </row>
    <row r="87" spans="2:7" x14ac:dyDescent="0.25">
      <c r="B87" t="s">
        <v>171</v>
      </c>
    </row>
    <row r="88" spans="2:7" x14ac:dyDescent="0.25">
      <c r="B88" t="s">
        <v>127</v>
      </c>
    </row>
    <row r="89" spans="2:7" x14ac:dyDescent="0.25">
      <c r="B89" t="s">
        <v>128</v>
      </c>
    </row>
    <row r="90" spans="2:7" x14ac:dyDescent="0.25">
      <c r="B90" t="s">
        <v>172</v>
      </c>
    </row>
    <row r="92" spans="2:7" x14ac:dyDescent="0.25">
      <c r="B92" t="s">
        <v>174</v>
      </c>
    </row>
    <row r="93" spans="2:7" x14ac:dyDescent="0.25">
      <c r="B93" t="s">
        <v>175</v>
      </c>
    </row>
  </sheetData>
  <customSheetViews>
    <customSheetView guid="{43EE85BA-8F27-40EA-8B5B-FE7ED74E17AB}" topLeftCell="B31">
      <selection activeCell="G82" sqref="G82"/>
    </customSheetView>
  </customSheetViews>
  <mergeCells count="2">
    <mergeCell ref="B15:C15"/>
    <mergeCell ref="B26:C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I33"/>
  <sheetViews>
    <sheetView view="pageBreakPreview" zoomScaleNormal="100" zoomScaleSheetLayoutView="100" workbookViewId="0">
      <selection activeCell="K24" sqref="K24"/>
    </sheetView>
  </sheetViews>
  <sheetFormatPr defaultRowHeight="15" x14ac:dyDescent="0.25"/>
  <cols>
    <col min="2" max="2" width="48.28515625" customWidth="1"/>
    <col min="3" max="3" width="19.42578125" customWidth="1"/>
    <col min="4" max="5" width="14.140625" customWidth="1"/>
    <col min="6" max="6" width="16.140625" customWidth="1"/>
    <col min="7" max="7" width="19.42578125" customWidth="1"/>
    <col min="8" max="8" width="28.42578125" customWidth="1"/>
  </cols>
  <sheetData>
    <row r="1" spans="1:9" x14ac:dyDescent="0.25">
      <c r="A1" s="49"/>
      <c r="B1" s="49"/>
      <c r="C1" s="49"/>
      <c r="D1" s="49"/>
      <c r="E1" s="49"/>
      <c r="F1" s="49"/>
      <c r="G1" s="49"/>
      <c r="H1" s="49"/>
      <c r="I1" s="49"/>
    </row>
    <row r="2" spans="1:9" x14ac:dyDescent="0.25">
      <c r="A2" s="49"/>
      <c r="B2" s="97" t="s">
        <v>173</v>
      </c>
      <c r="C2" s="97"/>
      <c r="D2" s="97"/>
      <c r="E2" s="97"/>
      <c r="F2" s="97"/>
      <c r="G2" s="97"/>
      <c r="H2" s="97"/>
      <c r="I2" s="49"/>
    </row>
    <row r="3" spans="1:9" x14ac:dyDescent="0.25">
      <c r="A3" s="49"/>
      <c r="B3" s="97"/>
      <c r="C3" s="97"/>
      <c r="D3" s="97"/>
      <c r="E3" s="97"/>
      <c r="F3" s="97"/>
      <c r="G3" s="97"/>
      <c r="H3" s="97"/>
      <c r="I3" s="49"/>
    </row>
    <row r="4" spans="1:9" ht="15.75" thickBot="1" x14ac:dyDescent="0.3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94"/>
      <c r="B5" s="98" t="s">
        <v>176</v>
      </c>
      <c r="C5" s="100" t="s">
        <v>155</v>
      </c>
      <c r="D5" s="100" t="s">
        <v>156</v>
      </c>
      <c r="E5" s="100" t="s">
        <v>157</v>
      </c>
      <c r="F5" s="100" t="s">
        <v>158</v>
      </c>
      <c r="G5" s="100" t="s">
        <v>159</v>
      </c>
      <c r="H5" s="95" t="s">
        <v>160</v>
      </c>
      <c r="I5" s="93"/>
    </row>
    <row r="6" spans="1:9" ht="15.75" thickBot="1" x14ac:dyDescent="0.3">
      <c r="A6" s="94"/>
      <c r="B6" s="99"/>
      <c r="C6" s="101"/>
      <c r="D6" s="101"/>
      <c r="E6" s="101"/>
      <c r="F6" s="101"/>
      <c r="G6" s="101"/>
      <c r="H6" s="96"/>
      <c r="I6" s="93"/>
    </row>
    <row r="7" spans="1:9" x14ac:dyDescent="0.25">
      <c r="A7" s="94"/>
      <c r="B7" s="33"/>
      <c r="C7" s="39"/>
      <c r="D7" s="39"/>
      <c r="E7" s="34"/>
      <c r="F7" s="35"/>
      <c r="G7" s="34"/>
      <c r="H7" s="36"/>
      <c r="I7" s="93"/>
    </row>
    <row r="8" spans="1:9" x14ac:dyDescent="0.25">
      <c r="A8" s="94"/>
      <c r="B8" s="42"/>
      <c r="C8" s="40"/>
      <c r="D8" s="40"/>
      <c r="E8" s="27"/>
      <c r="F8" s="30"/>
      <c r="G8" s="27"/>
      <c r="H8" s="29"/>
      <c r="I8" s="93"/>
    </row>
    <row r="9" spans="1:9" x14ac:dyDescent="0.25">
      <c r="A9" s="94"/>
      <c r="B9" s="42"/>
      <c r="C9" s="40"/>
      <c r="D9" s="40"/>
      <c r="E9" s="27"/>
      <c r="F9" s="28"/>
      <c r="G9" s="27"/>
      <c r="H9" s="29"/>
      <c r="I9" s="93"/>
    </row>
    <row r="10" spans="1:9" x14ac:dyDescent="0.25">
      <c r="A10" s="94"/>
      <c r="B10" s="42"/>
      <c r="C10" s="40"/>
      <c r="D10" s="40"/>
      <c r="E10" s="27"/>
      <c r="F10" s="30"/>
      <c r="G10" s="27"/>
      <c r="H10" s="29"/>
      <c r="I10" s="93"/>
    </row>
    <row r="11" spans="1:9" x14ac:dyDescent="0.25">
      <c r="A11" s="94"/>
      <c r="B11" s="42"/>
      <c r="C11" s="40"/>
      <c r="D11" s="40"/>
      <c r="E11" s="27"/>
      <c r="F11" s="28"/>
      <c r="G11" s="27"/>
      <c r="H11" s="29"/>
      <c r="I11" s="93"/>
    </row>
    <row r="12" spans="1:9" x14ac:dyDescent="0.25">
      <c r="A12" s="94"/>
      <c r="B12" s="42"/>
      <c r="C12" s="40"/>
      <c r="D12" s="40"/>
      <c r="E12" s="27"/>
      <c r="F12" s="27"/>
      <c r="G12" s="27"/>
      <c r="H12" s="29"/>
      <c r="I12" s="93"/>
    </row>
    <row r="13" spans="1:9" x14ac:dyDescent="0.25">
      <c r="A13" s="94"/>
      <c r="B13" s="42"/>
      <c r="C13" s="40"/>
      <c r="D13" s="40"/>
      <c r="E13" s="27"/>
      <c r="F13" s="27"/>
      <c r="G13" s="27"/>
      <c r="H13" s="29"/>
      <c r="I13" s="93"/>
    </row>
    <row r="14" spans="1:9" x14ac:dyDescent="0.25">
      <c r="A14" s="94"/>
      <c r="B14" s="42"/>
      <c r="C14" s="40"/>
      <c r="D14" s="40"/>
      <c r="E14" s="27"/>
      <c r="F14" s="27"/>
      <c r="G14" s="27"/>
      <c r="H14" s="29"/>
      <c r="I14" s="93"/>
    </row>
    <row r="15" spans="1:9" x14ac:dyDescent="0.25">
      <c r="A15" s="94"/>
      <c r="B15" s="42"/>
      <c r="C15" s="40"/>
      <c r="D15" s="40"/>
      <c r="E15" s="27"/>
      <c r="F15" s="27"/>
      <c r="G15" s="27"/>
      <c r="H15" s="29"/>
      <c r="I15" s="93"/>
    </row>
    <row r="16" spans="1:9" x14ac:dyDescent="0.25">
      <c r="A16" s="94"/>
      <c r="B16" s="42"/>
      <c r="C16" s="40"/>
      <c r="D16" s="40"/>
      <c r="E16" s="27"/>
      <c r="F16" s="27"/>
      <c r="G16" s="27"/>
      <c r="H16" s="29"/>
      <c r="I16" s="93"/>
    </row>
    <row r="17" spans="1:9" x14ac:dyDescent="0.25">
      <c r="A17" s="94"/>
      <c r="B17" s="42"/>
      <c r="C17" s="40"/>
      <c r="D17" s="40"/>
      <c r="E17" s="27"/>
      <c r="F17" s="27"/>
      <c r="G17" s="27"/>
      <c r="H17" s="29"/>
      <c r="I17" s="93"/>
    </row>
    <row r="18" spans="1:9" x14ac:dyDescent="0.25">
      <c r="A18" s="94"/>
      <c r="B18" s="42"/>
      <c r="C18" s="40"/>
      <c r="D18" s="40"/>
      <c r="E18" s="27"/>
      <c r="F18" s="27"/>
      <c r="G18" s="27"/>
      <c r="H18" s="29"/>
      <c r="I18" s="93"/>
    </row>
    <row r="19" spans="1:9" x14ac:dyDescent="0.25">
      <c r="A19" s="94"/>
      <c r="B19" s="42"/>
      <c r="C19" s="40"/>
      <c r="D19" s="40"/>
      <c r="E19" s="27"/>
      <c r="F19" s="27"/>
      <c r="G19" s="27"/>
      <c r="H19" s="29"/>
      <c r="I19" s="93"/>
    </row>
    <row r="20" spans="1:9" ht="15.75" thickBot="1" x14ac:dyDescent="0.3">
      <c r="A20" s="94"/>
      <c r="B20" s="42"/>
      <c r="C20" s="40"/>
      <c r="D20" s="40"/>
      <c r="E20" s="27"/>
      <c r="F20" s="27"/>
      <c r="G20" s="27"/>
      <c r="H20" s="29"/>
      <c r="I20" s="93"/>
    </row>
    <row r="21" spans="1:9" ht="32.25" customHeight="1" x14ac:dyDescent="0.25">
      <c r="A21" s="94"/>
      <c r="B21" s="44" t="s">
        <v>177</v>
      </c>
      <c r="C21" s="37" t="s">
        <v>155</v>
      </c>
      <c r="D21" s="37" t="s">
        <v>156</v>
      </c>
      <c r="E21" s="37" t="s">
        <v>157</v>
      </c>
      <c r="F21" s="37" t="s">
        <v>158</v>
      </c>
      <c r="G21" s="37" t="s">
        <v>159</v>
      </c>
      <c r="H21" s="38" t="s">
        <v>160</v>
      </c>
      <c r="I21" s="93"/>
    </row>
    <row r="22" spans="1:9" x14ac:dyDescent="0.25">
      <c r="A22" s="94"/>
      <c r="B22" s="42"/>
      <c r="C22" s="40"/>
      <c r="D22" s="40"/>
      <c r="E22" s="27"/>
      <c r="F22" s="27"/>
      <c r="G22" s="27"/>
      <c r="H22" s="29"/>
      <c r="I22" s="93"/>
    </row>
    <row r="23" spans="1:9" x14ac:dyDescent="0.25">
      <c r="A23" s="94"/>
      <c r="B23" s="42"/>
      <c r="C23" s="40"/>
      <c r="D23" s="40"/>
      <c r="E23" s="27"/>
      <c r="F23" s="27"/>
      <c r="G23" s="27"/>
      <c r="H23" s="29"/>
      <c r="I23" s="93"/>
    </row>
    <row r="24" spans="1:9" x14ac:dyDescent="0.25">
      <c r="A24" s="94"/>
      <c r="B24" s="42"/>
      <c r="C24" s="40"/>
      <c r="D24" s="40"/>
      <c r="E24" s="27"/>
      <c r="F24" s="27"/>
      <c r="G24" s="27"/>
      <c r="H24" s="29"/>
      <c r="I24" s="93"/>
    </row>
    <row r="25" spans="1:9" x14ac:dyDescent="0.25">
      <c r="A25" s="94"/>
      <c r="B25" s="42"/>
      <c r="C25" s="40"/>
      <c r="D25" s="40"/>
      <c r="E25" s="27"/>
      <c r="F25" s="27"/>
      <c r="G25" s="27"/>
      <c r="H25" s="29"/>
      <c r="I25" s="93"/>
    </row>
    <row r="26" spans="1:9" x14ac:dyDescent="0.25">
      <c r="A26" s="94"/>
      <c r="B26" s="42"/>
      <c r="C26" s="40"/>
      <c r="D26" s="40"/>
      <c r="E26" s="27"/>
      <c r="F26" s="27"/>
      <c r="G26" s="27"/>
      <c r="H26" s="29"/>
      <c r="I26" s="93"/>
    </row>
    <row r="27" spans="1:9" x14ac:dyDescent="0.25">
      <c r="A27" s="94"/>
      <c r="B27" s="42"/>
      <c r="C27" s="40"/>
      <c r="D27" s="40"/>
      <c r="E27" s="27"/>
      <c r="F27" s="27"/>
      <c r="G27" s="27"/>
      <c r="H27" s="29"/>
      <c r="I27" s="93"/>
    </row>
    <row r="28" spans="1:9" x14ac:dyDescent="0.25">
      <c r="A28" s="94"/>
      <c r="B28" s="45"/>
      <c r="C28" s="46"/>
      <c r="D28" s="46"/>
      <c r="E28" s="47"/>
      <c r="F28" s="47"/>
      <c r="G28" s="47"/>
      <c r="H28" s="48"/>
      <c r="I28" s="93"/>
    </row>
    <row r="29" spans="1:9" x14ac:dyDescent="0.25">
      <c r="A29" s="94"/>
      <c r="B29" s="45"/>
      <c r="C29" s="46"/>
      <c r="D29" s="46"/>
      <c r="E29" s="47"/>
      <c r="F29" s="47"/>
      <c r="G29" s="47"/>
      <c r="H29" s="48"/>
      <c r="I29" s="93"/>
    </row>
    <row r="30" spans="1:9" ht="15.75" thickBot="1" x14ac:dyDescent="0.3">
      <c r="A30" s="94"/>
      <c r="B30" s="43"/>
      <c r="C30" s="41"/>
      <c r="D30" s="41"/>
      <c r="E30" s="31"/>
      <c r="F30" s="31"/>
      <c r="G30" s="31"/>
      <c r="H30" s="32"/>
      <c r="I30" s="93"/>
    </row>
    <row r="31" spans="1:9" x14ac:dyDescent="0.25">
      <c r="A31" s="49"/>
      <c r="B31" s="49"/>
      <c r="C31" s="49"/>
      <c r="D31" s="49"/>
      <c r="E31" s="49"/>
      <c r="F31" s="49"/>
      <c r="G31" s="49"/>
      <c r="H31" s="49"/>
      <c r="I31" s="49"/>
    </row>
    <row r="32" spans="1:9" x14ac:dyDescent="0.25">
      <c r="A32" s="49"/>
      <c r="B32" s="49"/>
      <c r="C32" s="49"/>
      <c r="D32" s="49"/>
      <c r="E32" s="49"/>
      <c r="F32" s="49"/>
      <c r="G32" s="49"/>
      <c r="H32" s="49"/>
      <c r="I32" s="49"/>
    </row>
    <row r="33" spans="1:9" x14ac:dyDescent="0.25">
      <c r="A33" s="49"/>
      <c r="B33" s="49"/>
      <c r="C33" s="49"/>
      <c r="D33" s="49"/>
      <c r="E33" s="49"/>
      <c r="F33" s="49"/>
      <c r="G33" s="49"/>
      <c r="H33" s="49"/>
      <c r="I33" s="49"/>
    </row>
  </sheetData>
  <mergeCells count="15">
    <mergeCell ref="A1:I1"/>
    <mergeCell ref="A4:I4"/>
    <mergeCell ref="I2:I3"/>
    <mergeCell ref="A2:A3"/>
    <mergeCell ref="B5:B6"/>
    <mergeCell ref="C5:C6"/>
    <mergeCell ref="D5:D6"/>
    <mergeCell ref="E5:E6"/>
    <mergeCell ref="F5:F6"/>
    <mergeCell ref="G5:G6"/>
    <mergeCell ref="A31:I33"/>
    <mergeCell ref="I5:I30"/>
    <mergeCell ref="A5:A30"/>
    <mergeCell ref="H5:H6"/>
    <mergeCell ref="B2:H3"/>
  </mergeCell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List3!$B$91:$B$93</xm:f>
          </x14:formula1>
          <xm:sqref>E7:E20 E22:E30</xm:sqref>
        </x14:dataValidation>
        <x14:dataValidation type="list" allowBlank="1" showInputMessage="1" showErrorMessage="1">
          <x14:formula1>
            <xm:f>List3!$B$72:$B$90</xm:f>
          </x14:formula1>
          <xm:sqref>B8:B20 B23:B30</xm:sqref>
        </x14:dataValidation>
        <x14:dataValidation type="list" allowBlank="1" showInputMessage="1" showErrorMessage="1">
          <x14:formula1>
            <xm:f>List3!$B$71:$B$81</xm:f>
          </x14:formula1>
          <xm:sqref>B7</xm:sqref>
        </x14:dataValidation>
        <x14:dataValidation type="list" allowBlank="1" showInputMessage="1" showErrorMessage="1">
          <x14:formula1>
            <xm:f>List3!$B$82:$B$90</xm:f>
          </x14:formula1>
          <xm:sqref>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2:H29"/>
  <sheetViews>
    <sheetView view="pageBreakPreview" zoomScaleNormal="100" zoomScaleSheetLayoutView="100" workbookViewId="0">
      <selection activeCell="J15" sqref="J15"/>
    </sheetView>
  </sheetViews>
  <sheetFormatPr defaultRowHeight="15" x14ac:dyDescent="0.25"/>
  <cols>
    <col min="8" max="8" width="16.28515625" customWidth="1"/>
  </cols>
  <sheetData>
    <row r="2" spans="1:8" x14ac:dyDescent="0.25">
      <c r="B2" s="50"/>
      <c r="C2" s="50"/>
      <c r="D2" s="50"/>
      <c r="E2" s="50"/>
      <c r="F2" s="50"/>
      <c r="G2" s="50"/>
    </row>
    <row r="4" spans="1:8" x14ac:dyDescent="0.25">
      <c r="A4" s="92" t="s">
        <v>149</v>
      </c>
      <c r="B4" s="92"/>
      <c r="C4" s="92"/>
      <c r="D4" s="92"/>
      <c r="E4" s="92"/>
      <c r="F4" s="92"/>
      <c r="G4" s="92"/>
      <c r="H4" s="92"/>
    </row>
    <row r="21" spans="1:8" x14ac:dyDescent="0.25">
      <c r="A21" s="92" t="s">
        <v>148</v>
      </c>
      <c r="B21" s="92"/>
      <c r="C21" s="92"/>
      <c r="D21" s="92"/>
      <c r="E21" s="92"/>
      <c r="F21" s="92"/>
      <c r="G21" s="92"/>
      <c r="H21" s="92"/>
    </row>
    <row r="29" spans="1:8" ht="33" customHeight="1" x14ac:dyDescent="0.25">
      <c r="A29" s="102" t="s">
        <v>150</v>
      </c>
      <c r="B29" s="102"/>
      <c r="C29" s="102"/>
      <c r="D29" s="102"/>
      <c r="E29" s="102"/>
      <c r="F29" s="102"/>
      <c r="G29" s="102"/>
      <c r="H29" s="102"/>
    </row>
  </sheetData>
  <customSheetViews>
    <customSheetView guid="{43EE85BA-8F27-40EA-8B5B-FE7ED74E17AB}">
      <selection activeCell="I38" sqref="I38"/>
    </customSheetView>
  </customSheetViews>
  <mergeCells count="4">
    <mergeCell ref="A29:H29"/>
    <mergeCell ref="B2:G2"/>
    <mergeCell ref="A21:H21"/>
    <mergeCell ref="A4:H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Údaje o bytovém domě</vt:lpstr>
      <vt:lpstr>Indikátory</vt:lpstr>
      <vt:lpstr>List3</vt:lpstr>
      <vt:lpstr>rozpočet</vt:lpstr>
      <vt:lpstr>Nápověda</vt:lpstr>
      <vt:lpstr>'Údaje o bytovém domě'!Oblast_tisku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2018-01-12T12:24:13Z</dcterms:modified>
</cp:coreProperties>
</file>